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585" windowWidth="10005" windowHeight="2340" tabRatio="927"/>
  </bookViews>
  <sheets>
    <sheet name="Index" sheetId="75" r:id="rId1"/>
    <sheet name="12M 2018_BS" sheetId="67" r:id="rId2"/>
    <sheet name="12M 2018_Con P&amp;L" sheetId="68" r:id="rId3"/>
    <sheet name="12M 2018_P&amp;L by BU" sheetId="78" r:id="rId4"/>
    <sheet name="Quarterly standalone" sheetId="76" r:id="rId5"/>
    <sheet name="Prem &amp; Attr. Result by Country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4" hidden="1">{"'transportes'!$A$3:$K$28"}</definedName>
    <definedName name="AHORRO" hidden="1">{"'transportes'!$A$3:$K$28"}</definedName>
    <definedName name="_xlnm.Print_Area" localSheetId="5">'Prem &amp; Attr. Result by Country'!$B$1:$Y$76</definedName>
    <definedName name="_xlnm.Print_Area" localSheetId="4">'Quarterly standalone'!$B$1:$N$90</definedName>
    <definedName name="dd" localSheetId="2" hidden="1">#REF!</definedName>
    <definedName name="dd" localSheetId="4" hidden="1">#REF!</definedName>
    <definedName name="dd" hidden="1">#REF!</definedName>
    <definedName name="ee" localSheetId="4" hidden="1">{"'transportes'!$A$3:$K$28"}</definedName>
    <definedName name="ee" hidden="1">{"'transportes'!$A$3:$K$28"}</definedName>
    <definedName name="ff" localSheetId="4" hidden="1">{"'transportes'!$A$3:$K$28"}</definedName>
    <definedName name="ff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4" hidden="1">{"'transportes'!$A$3:$K$28"}</definedName>
    <definedName name="LATAM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45621"/>
</workbook>
</file>

<file path=xl/calcChain.xml><?xml version="1.0" encoding="utf-8"?>
<calcChain xmlns="http://schemas.openxmlformats.org/spreadsheetml/2006/main">
  <c r="B2" i="78" l="1"/>
  <c r="B2" i="77" l="1"/>
  <c r="B2" i="68" l="1"/>
  <c r="B2" i="67"/>
  <c r="B2" i="76" l="1"/>
</calcChain>
</file>

<file path=xl/sharedStrings.xml><?xml version="1.0" encoding="utf-8"?>
<sst xmlns="http://schemas.openxmlformats.org/spreadsheetml/2006/main" count="426" uniqueCount="218">
  <si>
    <t>IBERIA</t>
  </si>
  <si>
    <t>MAPFRE RE</t>
  </si>
  <si>
    <t>MAPFRE GLOBAL RISKS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</si>
  <si>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</si>
  <si>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</si>
  <si>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</si>
  <si>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</si>
  <si>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</si>
  <si>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</si>
  <si>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</si>
  <si>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</si>
  <si>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</si>
  <si>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</si>
  <si>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</si>
  <si>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</si>
  <si>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</si>
  <si>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</si>
  <si>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</si>
  <si>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</si>
  <si>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</si>
  <si>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</si>
  <si>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</si>
  <si>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</si>
  <si>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</si>
  <si>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</si>
  <si>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</si>
  <si>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</si>
  <si>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</si>
  <si>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</si>
  <si>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</si>
  <si>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</si>
  <si>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</si>
  <si>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</si>
  <si>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</si>
  <si>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</si>
  <si>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</si>
  <si>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</si>
  <si>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</si>
  <si>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</si>
  <si>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</si>
  <si>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</si>
  <si>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</si>
  <si>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</si>
  <si>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</si>
  <si>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</si>
  <si>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</si>
  <si>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</si>
  <si>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</si>
  <si>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</si>
  <si>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</si>
  <si>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</si>
  <si>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</si>
  <si>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</si>
  <si>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</si>
  <si>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</si>
  <si>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</si>
  <si>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</si>
  <si>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</si>
  <si>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</si>
  <si>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</si>
  <si>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</si>
  <si>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</si>
  <si>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</si>
  <si>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</si>
  <si>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</si>
  <si>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</si>
  <si>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</si>
  <si>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</si>
  <si>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</si>
  <si>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</si>
  <si>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</si>
  <si>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</si>
  <si>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</si>
  <si>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</si>
  <si>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</si>
  <si>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</si>
  <si>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</si>
  <si>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</si>
  <si>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</si>
  <si>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</si>
  <si>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</si>
  <si>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</si>
  <si>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</si>
  <si>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1. Premiums allocated to the financial year, net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</si>
  <si>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</si>
  <si>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</si>
  <si>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</si>
  <si>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</si>
  <si>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</si>
  <si>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</si>
  <si>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</si>
  <si>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</si>
  <si>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</si>
  <si>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</si>
  <si>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</si>
  <si>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</si>
  <si>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</si>
  <si>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</si>
  <si>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</si>
  <si>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</si>
  <si>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</si>
  <si>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</si>
  <si>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</si>
  <si>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</si>
  <si>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</si>
  <si>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</si>
  <si>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</si>
  <si>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</si>
  <si>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</si>
  <si>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</si>
  <si>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</si>
  <si>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</si>
  <si>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6. Expenses from investments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</si>
  <si>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</si>
  <si>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</si>
  <si>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</si>
  <si>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</si>
  <si>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</si>
  <si>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</si>
  <si>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</si>
  <si>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</si>
  <si>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</si>
  <si>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</si>
  <si>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</si>
  <si>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</si>
  <si>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</si>
  <si>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</si>
  <si>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</si>
  <si>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</si>
  <si>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</si>
  <si>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</si>
  <si>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</si>
  <si>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</si>
  <si>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</si>
  <si>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</si>
  <si>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</si>
  <si>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</si>
  <si>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</si>
  <si>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</si>
  <si>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</si>
  <si>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I</t>
  </si>
  <si>
    <t>II</t>
  </si>
  <si>
    <t>III</t>
  </si>
  <si>
    <t>IV</t>
  </si>
  <si>
    <t>--</t>
  </si>
  <si>
    <t>Jan.-Mar.</t>
  </si>
  <si>
    <t>Apr.-Jun.</t>
  </si>
  <si>
    <t>Jul.-Sept.</t>
  </si>
  <si>
    <t>Sept.-Dec.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</si>
  <si>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</si>
  <si>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</si>
  <si>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</si>
  <si>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</si>
  <si>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</si>
  <si>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</si>
  <si>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</si>
  <si>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</si>
  <si>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</si>
  <si>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</si>
  <si>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</si>
  <si>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</si>
  <si>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</si>
  <si>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</si>
  <si>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</si>
  <si>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Quarter</t>
  </si>
  <si>
    <t>DECEMBER 2017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</si>
  <si>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</si>
  <si>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</si>
  <si>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</si>
  <si>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</si>
  <si>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</si>
  <si>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</si>
  <si>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</si>
  <si>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</si>
  <si>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</si>
  <si>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</si>
  <si>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</si>
  <si>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</si>
  <si>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</si>
  <si>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</si>
  <si>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</si>
  <si>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</si>
  <si>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</si>
  <si>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</si>
  <si>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</si>
  <si>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</si>
  <si>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</si>
  <si>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</si>
  <si>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March</t>
  </si>
  <si>
    <t>June</t>
  </si>
  <si>
    <t>September</t>
  </si>
  <si>
    <t>December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</si>
  <si>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</si>
  <si>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</si>
  <si>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</si>
  <si>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</si>
  <si>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</si>
  <si>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</si>
  <si>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</si>
  <si>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</si>
  <si>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</si>
  <si>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</si>
  <si>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</si>
  <si>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</si>
  <si>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</si>
  <si>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</si>
  <si>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</si>
  <si>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</si>
  <si>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</si>
  <si>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</si>
  <si>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</si>
  <si>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</si>
  <si>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</si>
  <si>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</si>
  <si>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12M 2018</t>
  </si>
  <si>
    <t>DECEMBER 2018</t>
  </si>
  <si>
    <t>Δ Annual
Sept.-Dec.
2018/2017</t>
  </si>
  <si>
    <t>Δ Annual
December
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</si>
</sst>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0.0&quot;%&quot;"/>
    <numFmt numFmtId="170" formatCode="_(* #,##0.00_);_(* \(#,##0.00\);_(* &quot;-&quot;??_);_(@_)"/>
    <numFmt numFmtId="171" formatCode="General_)"/>
    <numFmt numFmtId="172" formatCode="_(&quot;$&quot;* #,##0.00_);_(&quot;$&quot;* \(#,##0.00\);_(&quot;$&quot;* &quot;-&quot;??_);_(@_)"/>
    <numFmt numFmtId="173" formatCode="_-* #,##0.00\ [$€]_-;\-* #,##0.00\ [$€]_-;_-* &quot;-&quot;??\ [$€]_-;_-@_-"/>
    <numFmt numFmtId="174" formatCode="d\-mmmm\-yyyy"/>
    <numFmt numFmtId="175" formatCode="0_)"/>
    <numFmt numFmtId="176" formatCode="#,##0.00\ &quot;Pts&quot;;\-#,##0.00\ &quot;Pts&quot;"/>
    <numFmt numFmtId="177" formatCode="#,##0\ &quot;Pts&quot;;\-#,##0\ &quot;Pts&quot;"/>
    <numFmt numFmtId="178" formatCode="0.00_)"/>
    <numFmt numFmtId="179" formatCode="#,##0;\-\ #,##0;_-\ &quot;- &quot;"/>
    <numFmt numFmtId="180" formatCode="mm/dd/yy"/>
    <numFmt numFmtId="181" formatCode="#,##0.0_);\(#,##0.0\)"/>
    <numFmt numFmtId="182" formatCode="0.0\ &quot;p.p.&quot;"/>
  </numFmts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b/>
      <sz val="11"/>
      <name val="Calibri"/>
      <family val="2"/>
    </font>
    <font>
      <sz val="9"/>
      <color rgb="FFED0022"/>
      <name val="Trebuchet MS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</borders>
  <cellStyleXfs count="920">
    <xf numFmtId="0" fontId="0" fillId="0" borderId="0"/>
    <xf numFmtId="164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4" fontId="19" fillId="33" borderId="0" applyNumberFormat="0" applyBorder="0" applyAlignment="0" applyProtection="0"/>
    <xf numFmtId="0" fontId="18" fillId="34" borderId="0" applyNumberFormat="0" applyBorder="0" applyAlignment="0" applyProtection="0"/>
    <xf numFmtId="164" fontId="19" fillId="34" borderId="0" applyNumberFormat="0" applyBorder="0" applyAlignment="0" applyProtection="0"/>
    <xf numFmtId="0" fontId="18" fillId="35" borderId="0" applyNumberFormat="0" applyBorder="0" applyAlignment="0" applyProtection="0"/>
    <xf numFmtId="164" fontId="19" fillId="35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7" borderId="0" applyNumberFormat="0" applyBorder="0" applyAlignment="0" applyProtection="0"/>
    <xf numFmtId="164" fontId="19" fillId="37" borderId="0" applyNumberFormat="0" applyBorder="0" applyAlignment="0" applyProtection="0"/>
    <xf numFmtId="0" fontId="18" fillId="38" borderId="0" applyNumberFormat="0" applyBorder="0" applyAlignment="0" applyProtection="0"/>
    <xf numFmtId="164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0" borderId="0" applyNumberFormat="0" applyBorder="0" applyAlignment="0" applyProtection="0"/>
    <xf numFmtId="164" fontId="19" fillId="40" borderId="0" applyNumberFormat="0" applyBorder="0" applyAlignment="0" applyProtection="0"/>
    <xf numFmtId="0" fontId="18" fillId="41" borderId="0" applyNumberFormat="0" applyBorder="0" applyAlignment="0" applyProtection="0"/>
    <xf numFmtId="164" fontId="19" fillId="41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2" borderId="0" applyNumberFormat="0" applyBorder="0" applyAlignment="0" applyProtection="0"/>
    <xf numFmtId="164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4" fontId="21" fillId="43" borderId="0" applyNumberFormat="0" applyBorder="0" applyAlignment="0" applyProtection="0"/>
    <xf numFmtId="0" fontId="20" fillId="40" borderId="0" applyNumberFormat="0" applyBorder="0" applyAlignment="0" applyProtection="0"/>
    <xf numFmtId="164" fontId="21" fillId="40" borderId="0" applyNumberFormat="0" applyBorder="0" applyAlignment="0" applyProtection="0"/>
    <xf numFmtId="0" fontId="20" fillId="41" borderId="0" applyNumberFormat="0" applyBorder="0" applyAlignment="0" applyProtection="0"/>
    <xf numFmtId="164" fontId="21" fillId="41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46" borderId="0" applyNumberFormat="0" applyBorder="0" applyAlignment="0" applyProtection="0"/>
    <xf numFmtId="164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4" fontId="21" fillId="47" borderId="0" applyNumberFormat="0" applyBorder="0" applyAlignment="0" applyProtection="0"/>
    <xf numFmtId="0" fontId="20" fillId="48" borderId="0" applyNumberFormat="0" applyBorder="0" applyAlignment="0" applyProtection="0"/>
    <xf numFmtId="164" fontId="21" fillId="48" borderId="0" applyNumberFormat="0" applyBorder="0" applyAlignment="0" applyProtection="0"/>
    <xf numFmtId="0" fontId="20" fillId="49" borderId="0" applyNumberFormat="0" applyBorder="0" applyAlignment="0" applyProtection="0"/>
    <xf numFmtId="164" fontId="21" fillId="49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50" borderId="0" applyNumberFormat="0" applyBorder="0" applyAlignment="0" applyProtection="0"/>
    <xf numFmtId="164" fontId="21" fillId="50" borderId="0" applyNumberFormat="0" applyBorder="0" applyAlignment="0" applyProtection="0"/>
    <xf numFmtId="167" fontId="22" fillId="0" borderId="0" applyFont="0"/>
    <xf numFmtId="167" fontId="22" fillId="0" borderId="12" applyFont="0"/>
    <xf numFmtId="168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4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9" fontId="17" fillId="0" borderId="0" applyFill="0" applyBorder="0" applyAlignment="0"/>
    <xf numFmtId="0" fontId="28" fillId="51" borderId="13" applyNumberFormat="0" applyAlignment="0" applyProtection="0"/>
    <xf numFmtId="164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4" fontId="31" fillId="52" borderId="14" applyNumberFormat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0" applyProtection="0"/>
    <xf numFmtId="164" fontId="39" fillId="0" borderId="0" applyProtection="0"/>
    <xf numFmtId="0" fontId="40" fillId="0" borderId="0" applyProtection="0"/>
    <xf numFmtId="164" fontId="40" fillId="0" borderId="0" applyProtection="0"/>
    <xf numFmtId="0" fontId="41" fillId="0" borderId="0" applyProtection="0"/>
    <xf numFmtId="164" fontId="41" fillId="0" borderId="0" applyProtection="0"/>
    <xf numFmtId="0" fontId="42" fillId="0" borderId="0" applyProtection="0"/>
    <xf numFmtId="164" fontId="42" fillId="0" borderId="0" applyProtection="0"/>
    <xf numFmtId="0" fontId="43" fillId="0" borderId="0" applyNumberFormat="0" applyFont="0" applyFill="0" applyBorder="0" applyAlignment="0" applyProtection="0"/>
    <xf numFmtId="164" fontId="43" fillId="0" borderId="0" applyNumberFormat="0" applyFont="0" applyFill="0" applyBorder="0" applyAlignment="0" applyProtection="0"/>
    <xf numFmtId="0" fontId="44" fillId="0" borderId="0" applyProtection="0"/>
    <xf numFmtId="164" fontId="44" fillId="0" borderId="0" applyProtection="0"/>
    <xf numFmtId="0" fontId="45" fillId="0" borderId="0" applyProtection="0"/>
    <xf numFmtId="164" fontId="45" fillId="0" borderId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0" fontId="46" fillId="0" borderId="0"/>
    <xf numFmtId="164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4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4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4" fontId="52" fillId="0" borderId="17" applyNumberFormat="0" applyFill="0" applyAlignment="0" applyProtection="0"/>
    <xf numFmtId="0" fontId="53" fillId="0" borderId="18" applyNumberFormat="0" applyFill="0" applyAlignment="0" applyProtection="0"/>
    <xf numFmtId="164" fontId="54" fillId="0" borderId="18" applyNumberFormat="0" applyFill="0" applyAlignment="0" applyProtection="0"/>
    <xf numFmtId="0" fontId="55" fillId="0" borderId="19" applyNumberFormat="0" applyFill="0" applyAlignment="0" applyProtection="0"/>
    <xf numFmtId="164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75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5" fontId="22" fillId="0" borderId="21">
      <alignment horizontal="center"/>
    </xf>
    <xf numFmtId="175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4" fontId="60" fillId="38" borderId="13" applyNumberFormat="0" applyAlignment="0" applyProtection="0"/>
    <xf numFmtId="0" fontId="61" fillId="0" borderId="23" applyNumberFormat="0" applyFill="0" applyAlignment="0" applyProtection="0"/>
    <xf numFmtId="164" fontId="62" fillId="0" borderId="23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7" fillId="4" borderId="0" applyNumberFormat="0" applyBorder="0" applyAlignment="0" applyProtection="0"/>
    <xf numFmtId="164" fontId="63" fillId="55" borderId="0" applyNumberFormat="0" applyBorder="0" applyAlignment="0" applyProtection="0"/>
    <xf numFmtId="0" fontId="64" fillId="0" borderId="0"/>
    <xf numFmtId="178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4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4" fontId="17" fillId="56" borderId="24" applyNumberFormat="0" applyFont="0" applyAlignment="0" applyProtection="0"/>
    <xf numFmtId="179" fontId="17" fillId="0" borderId="0" applyFont="0" applyFill="0" applyBorder="0" applyAlignment="0" applyProtection="0"/>
    <xf numFmtId="0" fontId="69" fillId="51" borderId="25" applyNumberFormat="0" applyAlignment="0" applyProtection="0"/>
    <xf numFmtId="164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4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4" fontId="46" fillId="0" borderId="0"/>
    <xf numFmtId="0" fontId="73" fillId="57" borderId="0" applyNumberFormat="0" applyFont="0" applyBorder="0" applyAlignment="0">
      <alignment horizontal="center"/>
    </xf>
    <xf numFmtId="180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4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4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4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4" fontId="17" fillId="0" borderId="27" applyNumberFormat="0" applyFill="0" applyAlignment="0" applyProtection="0"/>
    <xf numFmtId="0" fontId="17" fillId="0" borderId="27" applyNumberFormat="0" applyFill="0" applyAlignment="0" applyProtection="0"/>
    <xf numFmtId="164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4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2">
      <alignment horizontal="left" vertical="center"/>
    </xf>
    <xf numFmtId="10" fontId="49" fillId="54" borderId="38" applyNumberFormat="0" applyBorder="0" applyAlignment="0" applyProtection="0"/>
    <xf numFmtId="0" fontId="17" fillId="0" borderId="0"/>
    <xf numFmtId="0" fontId="73" fillId="1" borderId="32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4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164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4" fontId="87" fillId="0" borderId="28" xfId="674" quotePrefix="1" applyNumberFormat="1" applyFont="1" applyBorder="1" applyAlignment="1">
      <alignment horizontal="left" vertical="center" wrapText="1" readingOrder="1"/>
    </xf>
    <xf numFmtId="164" fontId="87" fillId="0" borderId="11" xfId="674" quotePrefix="1" applyNumberFormat="1" applyFont="1" applyBorder="1" applyAlignment="1">
      <alignment horizontal="center" vertical="center" wrapText="1" readingOrder="1"/>
    </xf>
    <xf numFmtId="164" fontId="87" fillId="0" borderId="29" xfId="674" quotePrefix="1" applyNumberFormat="1" applyFont="1" applyBorder="1" applyAlignment="1">
      <alignment horizontal="center" vertical="center" wrapText="1" readingOrder="1"/>
    </xf>
    <xf numFmtId="164" fontId="84" fillId="0" borderId="33" xfId="674" applyFont="1" applyBorder="1" applyAlignment="1">
      <alignment horizontal="left" vertical="center" wrapText="1" indent="1" readingOrder="1"/>
    </xf>
    <xf numFmtId="165" fontId="84" fillId="0" borderId="36" xfId="674" applyNumberFormat="1" applyFont="1" applyBorder="1" applyAlignment="1">
      <alignment horizontal="center" vertical="center" readingOrder="1"/>
    </xf>
    <xf numFmtId="165" fontId="84" fillId="0" borderId="33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1" readingOrder="1"/>
    </xf>
    <xf numFmtId="165" fontId="85" fillId="0" borderId="35" xfId="674" applyNumberFormat="1" applyFont="1" applyBorder="1" applyAlignment="1">
      <alignment horizontal="center" vertical="center" readingOrder="1"/>
    </xf>
    <xf numFmtId="165" fontId="85" fillId="0" borderId="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2" readingOrder="1"/>
    </xf>
    <xf numFmtId="164" fontId="85" fillId="0" borderId="31" xfId="674" applyFont="1" applyBorder="1" applyAlignment="1">
      <alignment horizontal="left" vertical="center" wrapText="1" indent="1" readingOrder="1"/>
    </xf>
    <xf numFmtId="165" fontId="85" fillId="0" borderId="37" xfId="674" applyNumberFormat="1" applyFont="1" applyBorder="1" applyAlignment="1">
      <alignment horizontal="center" vertical="center" readingOrder="1"/>
    </xf>
    <xf numFmtId="165" fontId="85" fillId="0" borderId="31" xfId="674" applyNumberFormat="1" applyFont="1" applyBorder="1" applyAlignment="1">
      <alignment horizontal="center" vertical="center" readingOrder="1"/>
    </xf>
    <xf numFmtId="164" fontId="84" fillId="0" borderId="0" xfId="674" applyFont="1" applyBorder="1" applyAlignment="1">
      <alignment horizontal="left" vertical="center" wrapText="1" indent="1" readingOrder="1"/>
    </xf>
    <xf numFmtId="165" fontId="84" fillId="0" borderId="35" xfId="674" applyNumberFormat="1" applyFont="1" applyBorder="1" applyAlignment="1">
      <alignment horizontal="center" vertical="center" readingOrder="1"/>
    </xf>
    <xf numFmtId="165" fontId="84" fillId="0" borderId="0" xfId="674" applyNumberFormat="1" applyFont="1" applyBorder="1" applyAlignment="1">
      <alignment horizontal="center" vertical="center" readingOrder="1"/>
    </xf>
    <xf numFmtId="164" fontId="84" fillId="0" borderId="30" xfId="674" applyFont="1" applyBorder="1" applyAlignment="1">
      <alignment horizontal="left" vertical="center" wrapText="1" indent="1" readingOrder="1"/>
    </xf>
    <xf numFmtId="165" fontId="84" fillId="0" borderId="34" xfId="674" applyNumberFormat="1" applyFont="1" applyBorder="1" applyAlignment="1">
      <alignment horizontal="center" vertical="center" readingOrder="1"/>
    </xf>
    <xf numFmtId="165" fontId="84" fillId="0" borderId="3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3" readingOrder="1"/>
    </xf>
    <xf numFmtId="164" fontId="85" fillId="0" borderId="0" xfId="674" applyFont="1" applyBorder="1" applyAlignment="1">
      <alignment horizontal="left" vertical="center" wrapText="1" indent="5" readingOrder="1"/>
    </xf>
    <xf numFmtId="164" fontId="85" fillId="0" borderId="0" xfId="674" applyFont="1" applyBorder="1" applyAlignment="1">
      <alignment horizontal="left" vertical="center" wrapText="1" indent="7" readingOrder="1"/>
    </xf>
    <xf numFmtId="164" fontId="84" fillId="0" borderId="33" xfId="674" applyFont="1" applyBorder="1" applyAlignment="1">
      <alignment horizontal="center" vertical="center" wrapText="1" readingOrder="1"/>
    </xf>
    <xf numFmtId="164" fontId="85" fillId="0" borderId="31" xfId="674" applyFont="1" applyBorder="1" applyAlignment="1">
      <alignment horizontal="left" vertical="center" wrapText="1" indent="3" readingOrder="1"/>
    </xf>
    <xf numFmtId="164" fontId="88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2" fillId="59" borderId="0" xfId="0" applyFont="1" applyFill="1" applyBorder="1" applyAlignment="1">
      <alignment horizontal="left" vertical="center"/>
    </xf>
    <xf numFmtId="164" fontId="91" fillId="59" borderId="0" xfId="1" applyFont="1" applyFill="1" applyBorder="1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4" fontId="96" fillId="0" borderId="0" xfId="1" applyFont="1" applyFill="1"/>
    <xf numFmtId="164" fontId="96" fillId="0" borderId="0" xfId="1" applyFont="1" applyFill="1" applyBorder="1"/>
    <xf numFmtId="164" fontId="96" fillId="0" borderId="41" xfId="1" applyFont="1" applyFill="1" applyBorder="1"/>
    <xf numFmtId="164" fontId="96" fillId="0" borderId="0" xfId="674" applyFont="1" applyFill="1" applyBorder="1" applyAlignment="1">
      <alignment horizontal="left" vertical="center" wrapText="1" readingOrder="1"/>
    </xf>
    <xf numFmtId="0" fontId="97" fillId="0" borderId="42" xfId="674" quotePrefix="1" applyNumberFormat="1" applyFont="1" applyFill="1" applyBorder="1" applyAlignment="1">
      <alignment horizontal="centerContinuous" vertical="center" wrapText="1" readingOrder="1"/>
    </xf>
    <xf numFmtId="164" fontId="97" fillId="0" borderId="32" xfId="674" quotePrefix="1" applyNumberFormat="1" applyFont="1" applyFill="1" applyBorder="1" applyAlignment="1">
      <alignment horizontal="centerContinuous" vertical="center" wrapText="1" readingOrder="1"/>
    </xf>
    <xf numFmtId="164" fontId="97" fillId="0" borderId="43" xfId="674" applyFont="1" applyFill="1" applyBorder="1" applyAlignment="1">
      <alignment horizontal="centerContinuous" vertical="center" wrapText="1" readingOrder="1"/>
    </xf>
    <xf numFmtId="164" fontId="97" fillId="0" borderId="0" xfId="1" applyFont="1" applyFill="1"/>
    <xf numFmtId="164" fontId="97" fillId="0" borderId="38" xfId="674" quotePrefix="1" applyNumberFormat="1" applyFont="1" applyFill="1" applyBorder="1" applyAlignment="1">
      <alignment horizontal="center" vertical="center" wrapText="1" readingOrder="1"/>
    </xf>
    <xf numFmtId="164" fontId="97" fillId="0" borderId="42" xfId="674" quotePrefix="1" applyNumberFormat="1" applyFont="1" applyFill="1" applyBorder="1" applyAlignment="1">
      <alignment horizontal="center" vertical="center" wrapText="1" readingOrder="1"/>
    </xf>
    <xf numFmtId="164" fontId="97" fillId="0" borderId="43" xfId="674" quotePrefix="1" applyNumberFormat="1" applyFont="1" applyFill="1" applyBorder="1" applyAlignment="1">
      <alignment horizontal="center" vertical="center" wrapText="1" readingOrder="1"/>
    </xf>
    <xf numFmtId="164" fontId="97" fillId="0" borderId="45" xfId="674" applyFont="1" applyFill="1" applyBorder="1" applyAlignment="1">
      <alignment horizontal="left" vertical="center" wrapText="1" indent="1" readingOrder="1"/>
    </xf>
    <xf numFmtId="181" fontId="96" fillId="0" borderId="47" xfId="674" applyNumberFormat="1" applyFont="1" applyFill="1" applyBorder="1" applyAlignment="1">
      <alignment horizontal="center" vertical="center" wrapText="1" readingOrder="1"/>
    </xf>
    <xf numFmtId="181" fontId="96" fillId="0" borderId="45" xfId="674" applyNumberFormat="1" applyFont="1" applyFill="1" applyBorder="1" applyAlignment="1">
      <alignment horizontal="center" vertical="center" wrapText="1" readingOrder="1"/>
    </xf>
    <xf numFmtId="181" fontId="96" fillId="0" borderId="48" xfId="674" applyNumberFormat="1" applyFont="1" applyFill="1" applyBorder="1" applyAlignment="1">
      <alignment horizontal="center" vertical="center" wrapText="1" readingOrder="1"/>
    </xf>
    <xf numFmtId="164" fontId="96" fillId="0" borderId="44" xfId="674" applyFont="1" applyFill="1" applyBorder="1" applyAlignment="1">
      <alignment horizontal="left" vertical="center" wrapText="1" indent="6" readingOrder="1"/>
    </xf>
    <xf numFmtId="181" fontId="96" fillId="0" borderId="26" xfId="674" applyNumberFormat="1" applyFont="1" applyFill="1" applyBorder="1" applyAlignment="1">
      <alignment horizontal="center" vertical="center" wrapText="1" readingOrder="1"/>
    </xf>
    <xf numFmtId="181" fontId="96" fillId="0" borderId="44" xfId="674" applyNumberFormat="1" applyFont="1" applyFill="1" applyBorder="1" applyAlignment="1">
      <alignment horizontal="center" vertical="center" wrapText="1" readingOrder="1"/>
    </xf>
    <xf numFmtId="181" fontId="96" fillId="0" borderId="49" xfId="674" applyNumberFormat="1" applyFont="1" applyFill="1" applyBorder="1" applyAlignment="1">
      <alignment horizontal="center" vertical="center" wrapText="1" readingOrder="1"/>
    </xf>
    <xf numFmtId="166" fontId="96" fillId="0" borderId="44" xfId="919" applyNumberFormat="1" applyFont="1" applyFill="1" applyBorder="1" applyAlignment="1">
      <alignment horizontal="center" vertical="center" wrapText="1" readingOrder="1"/>
    </xf>
    <xf numFmtId="164" fontId="96" fillId="0" borderId="44" xfId="674" applyFont="1" applyFill="1" applyBorder="1" applyAlignment="1">
      <alignment horizontal="left" vertical="center" wrapText="1" indent="9" readingOrder="1"/>
    </xf>
    <xf numFmtId="166" fontId="96" fillId="0" borderId="26" xfId="919" applyNumberFormat="1" applyFont="1" applyFill="1" applyBorder="1" applyAlignment="1">
      <alignment horizontal="center" vertical="center" wrapText="1" readingOrder="1"/>
    </xf>
    <xf numFmtId="166" fontId="96" fillId="0" borderId="49" xfId="919" applyNumberFormat="1" applyFont="1" applyFill="1" applyBorder="1" applyAlignment="1">
      <alignment horizontal="center" vertical="center" wrapText="1" readingOrder="1"/>
    </xf>
    <xf numFmtId="182" fontId="96" fillId="0" borderId="44" xfId="674" applyNumberFormat="1" applyFont="1" applyBorder="1" applyAlignment="1">
      <alignment horizontal="center" vertical="center" wrapText="1" readingOrder="1"/>
    </xf>
    <xf numFmtId="164" fontId="96" fillId="0" borderId="46" xfId="674" applyFont="1" applyFill="1" applyBorder="1" applyAlignment="1">
      <alignment horizontal="left" vertical="center" wrapText="1" indent="9" readingOrder="1"/>
    </xf>
    <xf numFmtId="166" fontId="96" fillId="0" borderId="50" xfId="919" applyNumberFormat="1" applyFont="1" applyFill="1" applyBorder="1" applyAlignment="1">
      <alignment horizontal="center" vertical="center" wrapText="1" readingOrder="1"/>
    </xf>
    <xf numFmtId="166" fontId="96" fillId="0" borderId="46" xfId="919" applyNumberFormat="1" applyFont="1" applyFill="1" applyBorder="1" applyAlignment="1">
      <alignment horizontal="center" vertical="center" wrapText="1" readingOrder="1"/>
    </xf>
    <xf numFmtId="166" fontId="96" fillId="0" borderId="51" xfId="919" applyNumberFormat="1" applyFont="1" applyFill="1" applyBorder="1" applyAlignment="1">
      <alignment horizontal="center" vertical="center" wrapText="1" readingOrder="1"/>
    </xf>
    <xf numFmtId="182" fontId="96" fillId="0" borderId="46" xfId="674" applyNumberFormat="1" applyFont="1" applyBorder="1" applyAlignment="1">
      <alignment horizontal="center" vertical="center" wrapText="1" readingOrder="1"/>
    </xf>
    <xf numFmtId="164" fontId="99" fillId="0" borderId="45" xfId="674" applyFont="1" applyFill="1" applyBorder="1" applyAlignment="1">
      <alignment horizontal="left" vertical="center" wrapText="1" indent="1" readingOrder="1"/>
    </xf>
    <xf numFmtId="164" fontId="97" fillId="0" borderId="44" xfId="674" applyFont="1" applyFill="1" applyBorder="1" applyAlignment="1">
      <alignment horizontal="left" vertical="center" wrapText="1" indent="1" readingOrder="1"/>
    </xf>
    <xf numFmtId="164" fontId="96" fillId="0" borderId="46" xfId="674" applyFont="1" applyFill="1" applyBorder="1" applyAlignment="1">
      <alignment horizontal="left" vertical="center" wrapText="1" indent="6" readingOrder="1"/>
    </xf>
    <xf numFmtId="181" fontId="96" fillId="0" borderId="50" xfId="674" applyNumberFormat="1" applyFont="1" applyFill="1" applyBorder="1" applyAlignment="1">
      <alignment horizontal="center" vertical="center" wrapText="1" readingOrder="1"/>
    </xf>
    <xf numFmtId="181" fontId="96" fillId="0" borderId="46" xfId="674" applyNumberFormat="1" applyFont="1" applyFill="1" applyBorder="1" applyAlignment="1">
      <alignment horizontal="center" vertical="center" wrapText="1" readingOrder="1"/>
    </xf>
    <xf numFmtId="181" fontId="96" fillId="0" borderId="51" xfId="674" applyNumberFormat="1" applyFont="1" applyFill="1" applyBorder="1" applyAlignment="1">
      <alignment horizontal="center" vertical="center" wrapText="1" readingOrder="1"/>
    </xf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94" fillId="59" borderId="40" xfId="0" applyFont="1" applyFill="1" applyBorder="1" applyAlignment="1">
      <alignment horizontal="center" vertical="center"/>
    </xf>
    <xf numFmtId="0" fontId="13" fillId="58" borderId="0" xfId="0" applyFont="1" applyFill="1" applyBorder="1"/>
    <xf numFmtId="164" fontId="100" fillId="0" borderId="39" xfId="674" quotePrefix="1" applyNumberFormat="1" applyFont="1" applyBorder="1" applyAlignment="1">
      <alignment horizontal="left" vertical="center" wrapText="1" indent="1" readingOrder="1"/>
    </xf>
    <xf numFmtId="0" fontId="101" fillId="60" borderId="0" xfId="0" applyFont="1" applyFill="1" applyBorder="1" applyAlignment="1">
      <alignment horizontal="center" vertical="center"/>
    </xf>
    <xf numFmtId="164" fontId="102" fillId="0" borderId="0" xfId="674" applyFont="1" applyFill="1" applyBorder="1" applyAlignment="1">
      <alignment horizontal="left" vertical="center" wrapText="1" indent="1" readingOrder="1"/>
    </xf>
    <xf numFmtId="164" fontId="97" fillId="0" borderId="49" xfId="1" applyFont="1" applyFill="1" applyBorder="1"/>
    <xf numFmtId="164" fontId="98" fillId="0" borderId="38" xfId="674" quotePrefix="1" applyNumberFormat="1" applyFont="1" applyFill="1" applyBorder="1" applyAlignment="1">
      <alignment horizontal="center" vertical="center" wrapText="1" readingOrder="1"/>
    </xf>
    <xf numFmtId="164" fontId="97" fillId="0" borderId="32" xfId="674" quotePrefix="1" applyNumberFormat="1" applyFont="1" applyFill="1" applyBorder="1" applyAlignment="1">
      <alignment horizontal="center" vertical="center" wrapText="1" readingOrder="1"/>
    </xf>
    <xf numFmtId="164" fontId="98" fillId="0" borderId="44" xfId="674" applyFont="1" applyFill="1" applyBorder="1" applyAlignment="1">
      <alignment horizontal="left" vertical="center" wrapText="1" indent="1" readingOrder="1"/>
    </xf>
    <xf numFmtId="0" fontId="0" fillId="0" borderId="44" xfId="0" applyBorder="1"/>
    <xf numFmtId="0" fontId="0" fillId="0" borderId="45" xfId="0" applyBorder="1"/>
    <xf numFmtId="181" fontId="97" fillId="0" borderId="26" xfId="674" applyNumberFormat="1" applyFont="1" applyFill="1" applyBorder="1" applyAlignment="1">
      <alignment horizontal="center" vertical="center" wrapText="1" readingOrder="1"/>
    </xf>
    <xf numFmtId="181" fontId="97" fillId="0" borderId="44" xfId="674" applyNumberFormat="1" applyFont="1" applyFill="1" applyBorder="1" applyAlignment="1">
      <alignment horizontal="center" vertical="center" wrapText="1" readingOrder="1"/>
    </xf>
    <xf numFmtId="181" fontId="97" fillId="0" borderId="0" xfId="674" applyNumberFormat="1" applyFont="1" applyFill="1" applyBorder="1" applyAlignment="1">
      <alignment horizontal="center" vertical="center" wrapText="1" readingOrder="1"/>
    </xf>
    <xf numFmtId="166" fontId="97" fillId="0" borderId="44" xfId="919" applyNumberFormat="1" applyFont="1" applyFill="1" applyBorder="1" applyAlignment="1">
      <alignment horizontal="center" vertical="center" wrapText="1" readingOrder="1"/>
    </xf>
    <xf numFmtId="164" fontId="103" fillId="0" borderId="44" xfId="674" applyFont="1" applyFill="1" applyBorder="1" applyAlignment="1">
      <alignment horizontal="left" vertical="center" wrapText="1" indent="6" readingOrder="1"/>
    </xf>
    <xf numFmtId="181" fontId="96" fillId="0" borderId="0" xfId="674" applyNumberFormat="1" applyFont="1" applyFill="1" applyBorder="1" applyAlignment="1">
      <alignment horizontal="center" vertical="center" wrapText="1" readingOrder="1"/>
    </xf>
    <xf numFmtId="164" fontId="103" fillId="0" borderId="46" xfId="674" applyFont="1" applyFill="1" applyBorder="1" applyAlignment="1">
      <alignment horizontal="left" vertical="center" wrapText="1" indent="6" readingOrder="1"/>
    </xf>
    <xf numFmtId="181" fontId="96" fillId="0" borderId="41" xfId="674" applyNumberFormat="1" applyFont="1" applyFill="1" applyBorder="1" applyAlignment="1">
      <alignment horizontal="center" vertical="center" wrapText="1" readingOrder="1"/>
    </xf>
    <xf numFmtId="0" fontId="104" fillId="0" borderId="0" xfId="0" applyFont="1" applyFill="1" applyBorder="1"/>
    <xf numFmtId="164" fontId="103" fillId="0" borderId="0" xfId="1" applyFont="1" applyFill="1" applyBorder="1"/>
    <xf numFmtId="0" fontId="105" fillId="0" borderId="0" xfId="900" applyFont="1"/>
    <xf numFmtId="164" fontId="107" fillId="0" borderId="53" xfId="918" applyFont="1" applyBorder="1" applyAlignment="1">
      <alignment horizontal="left" wrapText="1" indent="1" readingOrder="1"/>
    </xf>
    <xf numFmtId="0" fontId="108" fillId="0" borderId="55" xfId="900" applyFont="1" applyBorder="1" applyAlignment="1">
      <alignment horizontal="left" vertical="center" wrapText="1" indent="1" readingOrder="1"/>
    </xf>
    <xf numFmtId="165" fontId="108" fillId="0" borderId="56" xfId="1" applyNumberFormat="1" applyFont="1" applyBorder="1" applyAlignment="1">
      <alignment horizontal="right" vertical="center" wrapText="1" indent="1" readingOrder="1"/>
    </xf>
    <xf numFmtId="0" fontId="108" fillId="0" borderId="57" xfId="900" applyFont="1" applyBorder="1" applyAlignment="1">
      <alignment horizontal="left" vertical="center" wrapText="1" indent="1" readingOrder="1"/>
    </xf>
    <xf numFmtId="165" fontId="108" fillId="0" borderId="58" xfId="1" applyNumberFormat="1" applyFont="1" applyBorder="1" applyAlignment="1">
      <alignment horizontal="right" vertical="center" wrapText="1" indent="1" readingOrder="1"/>
    </xf>
    <xf numFmtId="0" fontId="109" fillId="0" borderId="57" xfId="900" applyFont="1" applyBorder="1" applyAlignment="1">
      <alignment horizontal="left" vertical="center" wrapText="1" indent="1" readingOrder="1"/>
    </xf>
    <xf numFmtId="165" fontId="109" fillId="0" borderId="58" xfId="1" applyNumberFormat="1" applyFont="1" applyBorder="1" applyAlignment="1">
      <alignment horizontal="right" vertical="center" wrapText="1" indent="1" readingOrder="1"/>
    </xf>
    <xf numFmtId="0" fontId="108" fillId="0" borderId="59" xfId="900" applyFont="1" applyBorder="1" applyAlignment="1">
      <alignment horizontal="left" vertical="center" wrapText="1" indent="1" readingOrder="1"/>
    </xf>
    <xf numFmtId="165" fontId="108" fillId="0" borderId="60" xfId="1" applyNumberFormat="1" applyFont="1" applyBorder="1" applyAlignment="1">
      <alignment horizontal="right" vertical="center" wrapText="1" indent="1" readingOrder="1"/>
    </xf>
    <xf numFmtId="164" fontId="109" fillId="61" borderId="61" xfId="918" applyFont="1" applyFill="1" applyBorder="1" applyAlignment="1">
      <alignment horizontal="left" vertical="center" wrapText="1" indent="1" readingOrder="1"/>
    </xf>
    <xf numFmtId="165" fontId="109" fillId="61" borderId="62" xfId="918" applyNumberFormat="1" applyFont="1" applyFill="1" applyBorder="1" applyAlignment="1">
      <alignment horizontal="right" vertical="center" wrapText="1" indent="1" readingOrder="1"/>
    </xf>
    <xf numFmtId="0" fontId="108" fillId="0" borderId="63" xfId="900" applyFont="1" applyBorder="1" applyAlignment="1">
      <alignment horizontal="left" vertical="center" wrapText="1" indent="1" readingOrder="1"/>
    </xf>
    <xf numFmtId="165" fontId="108" fillId="0" borderId="64" xfId="1" applyNumberFormat="1" applyFont="1" applyBorder="1" applyAlignment="1">
      <alignment horizontal="right" vertical="center" wrapText="1" indent="1" readingOrder="1"/>
    </xf>
    <xf numFmtId="0" fontId="109" fillId="0" borderId="59" xfId="900" applyFont="1" applyBorder="1" applyAlignment="1">
      <alignment horizontal="left" vertical="center" wrapText="1" indent="1" readingOrder="1"/>
    </xf>
    <xf numFmtId="165" fontId="109" fillId="0" borderId="60" xfId="1" applyNumberFormat="1" applyFont="1" applyBorder="1" applyAlignment="1">
      <alignment horizontal="right" vertical="center" wrapText="1" indent="1" readingOrder="1"/>
    </xf>
    <xf numFmtId="0" fontId="108" fillId="0" borderId="0" xfId="900" applyFont="1" applyBorder="1" applyAlignment="1">
      <alignment horizontal="left" vertical="center" wrapText="1" indent="1" readingOrder="1"/>
    </xf>
    <xf numFmtId="166" fontId="108" fillId="0" borderId="64" xfId="817" applyNumberFormat="1" applyFont="1" applyBorder="1" applyAlignment="1">
      <alignment horizontal="right" vertical="center" wrapText="1" indent="1" readingOrder="1"/>
    </xf>
    <xf numFmtId="166" fontId="108" fillId="0" borderId="58" xfId="817" applyNumberFormat="1" applyFont="1" applyBorder="1" applyAlignment="1">
      <alignment horizontal="right" vertical="center" wrapText="1" indent="1" readingOrder="1"/>
    </xf>
    <xf numFmtId="0" fontId="109" fillId="61" borderId="32" xfId="900" applyFont="1" applyFill="1" applyBorder="1" applyAlignment="1">
      <alignment horizontal="left" vertical="center" wrapText="1" indent="1" readingOrder="1"/>
    </xf>
    <xf numFmtId="166" fontId="109" fillId="61" borderId="65" xfId="817" applyNumberFormat="1" applyFont="1" applyFill="1" applyBorder="1" applyAlignment="1">
      <alignment horizontal="right" vertical="center" wrapText="1" indent="1" readingOrder="1"/>
    </xf>
    <xf numFmtId="0" fontId="108" fillId="0" borderId="31" xfId="900" applyFont="1" applyBorder="1" applyAlignment="1">
      <alignment horizontal="left" vertical="center" wrapText="1" indent="1" readingOrder="1"/>
    </xf>
    <xf numFmtId="166" fontId="108" fillId="0" borderId="66" xfId="817" applyNumberFormat="1" applyFont="1" applyBorder="1" applyAlignment="1">
      <alignment horizontal="right" vertical="center" wrapText="1" indent="1" readingOrder="1"/>
    </xf>
    <xf numFmtId="164" fontId="97" fillId="0" borderId="0" xfId="674" quotePrefix="1" applyNumberFormat="1" applyFont="1" applyFill="1" applyBorder="1" applyAlignment="1">
      <alignment horizontal="center" vertical="center" wrapText="1" readingOrder="1"/>
    </xf>
    <xf numFmtId="164" fontId="97" fillId="0" borderId="46" xfId="674" quotePrefix="1" applyNumberFormat="1" applyFont="1" applyFill="1" applyBorder="1" applyAlignment="1">
      <alignment horizontal="center" vertical="center" wrapText="1" readingOrder="1"/>
    </xf>
    <xf numFmtId="0" fontId="111" fillId="0" borderId="54" xfId="900" quotePrefix="1" applyFont="1" applyBorder="1" applyAlignment="1">
      <alignment horizontal="center" vertical="center" wrapText="1" readingOrder="1"/>
    </xf>
    <xf numFmtId="0" fontId="106" fillId="0" borderId="52" xfId="900" quotePrefix="1" applyFont="1" applyBorder="1" applyAlignment="1">
      <alignment horizontal="center" wrapText="1" readingOrder="1"/>
    </xf>
    <xf numFmtId="0" fontId="106" fillId="0" borderId="53" xfId="900" quotePrefix="1" applyFont="1" applyBorder="1" applyAlignment="1">
      <alignment horizontal="center" wrapText="1" readingOrder="1"/>
    </xf>
    <xf numFmtId="164" fontId="98" fillId="0" borderId="45" xfId="674" applyFont="1" applyFill="1" applyBorder="1" applyAlignment="1">
      <alignment horizontal="center" vertical="center" wrapText="1" readingOrder="1"/>
    </xf>
    <xf numFmtId="164" fontId="98" fillId="0" borderId="44" xfId="674" applyFont="1" applyFill="1" applyBorder="1" applyAlignment="1">
      <alignment horizontal="center" vertical="center" wrapText="1" readingOrder="1"/>
    </xf>
    <xf numFmtId="164" fontId="98" fillId="0" borderId="46" xfId="674" applyFont="1" applyFill="1" applyBorder="1" applyAlignment="1">
      <alignment horizontal="center" vertical="center" wrapText="1" readingOrder="1"/>
    </xf>
    <xf numFmtId="0" fontId="97" fillId="0" borderId="42" xfId="674" quotePrefix="1" applyNumberFormat="1" applyFont="1" applyFill="1" applyBorder="1" applyAlignment="1">
      <alignment horizontal="center" vertical="center" wrapText="1" readingOrder="1"/>
    </xf>
    <xf numFmtId="0" fontId="97" fillId="0" borderId="32" xfId="674" quotePrefix="1" applyNumberFormat="1" applyFont="1" applyFill="1" applyBorder="1" applyAlignment="1">
      <alignment horizontal="center" vertical="center" wrapText="1" readingOrder="1"/>
    </xf>
    <xf numFmtId="0" fontId="97" fillId="0" borderId="43" xfId="674" quotePrefix="1" applyNumberFormat="1" applyFont="1" applyFill="1" applyBorder="1" applyAlignment="1">
      <alignment horizontal="center" vertical="center" wrapText="1" readingOrder="1"/>
    </xf>
    <xf numFmtId="164" fontId="97" fillId="0" borderId="42" xfId="1" applyFont="1" applyFill="1" applyBorder="1" applyAlignment="1">
      <alignment horizontal="center" vertical="center"/>
    </xf>
    <xf numFmtId="164" fontId="97" fillId="0" borderId="32" xfId="1" applyFont="1" applyFill="1" applyBorder="1" applyAlignment="1">
      <alignment horizontal="center" vertical="center"/>
    </xf>
    <xf numFmtId="164" fontId="97" fillId="0" borderId="43" xfId="1" applyFont="1" applyFill="1" applyBorder="1" applyAlignment="1">
      <alignment horizontal="center" vertical="center"/>
    </xf>
    <xf numFmtId="0" fontId="97" fillId="0" borderId="42" xfId="674" quotePrefix="1" applyNumberFormat="1" applyFont="1" applyFill="1" applyBorder="1" applyAlignment="1">
      <alignment horizontal="center" vertical="center" readingOrder="1"/>
    </xf>
    <xf numFmtId="0" fontId="97" fillId="0" borderId="32" xfId="674" quotePrefix="1" applyNumberFormat="1" applyFont="1" applyFill="1" applyBorder="1" applyAlignment="1">
      <alignment horizontal="center" vertical="center" readingOrder="1"/>
    </xf>
    <xf numFmtId="0" fontId="97" fillId="0" borderId="43" xfId="674" quotePrefix="1" applyNumberFormat="1" applyFont="1" applyFill="1" applyBorder="1" applyAlignment="1">
      <alignment horizontal="center" vertical="center" readingOrder="1"/>
    </xf>
    <xf numFmtId="164" fontId="110" fillId="0" borderId="45" xfId="674" applyFont="1" applyFill="1" applyBorder="1" applyAlignment="1">
      <alignment horizontal="center" vertical="center" wrapText="1" readingOrder="1"/>
    </xf>
    <xf numFmtId="164" fontId="110" fillId="0" borderId="46" xfId="674" applyFont="1" applyFill="1" applyBorder="1" applyAlignment="1">
      <alignment horizontal="center" vertical="center" wrapText="1" readingOrder="1"/>
    </xf>
  </cellXfs>
  <cellStyles count="92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19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365578</xdr:colOff>
      <xdr:row>1</xdr:row>
      <xdr:rowOff>83909</xdr:rowOff>
    </xdr:from>
    <xdr:to>
      <xdr:col>10</xdr:col>
      <xdr:colOff>222703</xdr:colOff>
      <xdr:row>1</xdr:row>
      <xdr:rowOff>544283</xdr:rowOff>
    </xdr:to>
    <xdr:sp macro="" textlink="">
      <xdr:nvSpPr>
        <xdr:cNvPr id="4" name="3 Rectángulo redondeado">
          <a:hlinkClick xmlns:r="http://schemas.openxmlformats.org/officeDocument/2006/relationships" r:id="rId1"/>
        </xdr:cNvPr>
        <xdr:cNvSpPr/>
      </xdr:nvSpPr>
      <xdr:spPr>
        <a:xfrm>
          <a:off x="9019721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209540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231319</xdr:rowOff>
    </xdr:from>
    <xdr:to>
      <xdr:col>1</xdr:col>
      <xdr:colOff>2317492</xdr:colOff>
      <xdr:row>2</xdr:row>
      <xdr:rowOff>714836</xdr:rowOff>
    </xdr:to>
    <xdr:pic>
      <xdr:nvPicPr>
        <xdr:cNvPr id="6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1047748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220373</xdr:colOff>
      <xdr:row>1048576</xdr:row>
      <xdr:rowOff>147104</xdr:rowOff>
    </xdr:from>
    <xdr:to>
      <xdr:col>12</xdr:col>
      <xdr:colOff>223412</xdr:colOff>
      <xdr:row>1048576</xdr:row>
      <xdr:rowOff>147789</xdr:rowOff>
    </xdr:to>
    <xdr:graphicFrame macro="">
      <xdr:nvGraphicFramePr>
        <xdr:cNvPr id="2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1</xdr:row>
      <xdr:rowOff>88900</xdr:rowOff>
    </xdr:from>
    <xdr:to>
      <xdr:col>13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1</xdr:row>
      <xdr:rowOff>88900</xdr:rowOff>
    </xdr:from>
    <xdr:to>
      <xdr:col>5</xdr:col>
      <xdr:colOff>580800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7115175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4.Balance"/>
      <sheetName val="MAPFRE SA modelo"/>
      <sheetName val="4.Cartera de inversión"/>
      <sheetName val="4.Fondos gestionados"/>
      <sheetName val="4. Evolución del patrimonio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 xml:space="preserve">Attributable net result </v>
          </cell>
        </row>
        <row r="36">
          <cell r="A36" t="str">
            <v>MOD_23</v>
          </cell>
          <cell r="B36" t="str">
            <v>Ratio combinado</v>
          </cell>
          <cell r="C36" t="str">
            <v>Combined ratio</v>
          </cell>
        </row>
        <row r="37">
          <cell r="A37" t="str">
            <v>MOD_24</v>
          </cell>
          <cell r="B37" t="str">
            <v>Ratio de gastos</v>
          </cell>
          <cell r="C37" t="str">
            <v>Expense ratio</v>
          </cell>
        </row>
        <row r="38">
          <cell r="A38" t="str">
            <v>MOD_25</v>
          </cell>
          <cell r="B38" t="str">
            <v>Ratio de siniestralidad</v>
          </cell>
          <cell r="C38" t="str">
            <v>Loss ratio</v>
          </cell>
        </row>
        <row r="39">
          <cell r="A39" t="str">
            <v>MOD_26</v>
          </cell>
          <cell r="B39" t="str">
            <v>Inversiones, inmuebles y tesorería</v>
          </cell>
          <cell r="C39" t="str">
            <v>Investments, real estate and cash</v>
          </cell>
        </row>
        <row r="40">
          <cell r="A40" t="str">
            <v>MOD_27</v>
          </cell>
          <cell r="B40" t="str">
            <v>Provisiones técnicas</v>
          </cell>
          <cell r="C40" t="str">
            <v>Technical provisions</v>
          </cell>
        </row>
        <row r="41">
          <cell r="A41" t="str">
            <v>MOD_28</v>
          </cell>
          <cell r="B41" t="str">
            <v>ROE</v>
          </cell>
          <cell r="C41" t="str">
            <v>ROE</v>
          </cell>
        </row>
        <row r="42">
          <cell r="A42" t="str">
            <v>MOD_29</v>
          </cell>
          <cell r="B42" t="str">
            <v>Deuda senior</v>
          </cell>
          <cell r="C42" t="str">
            <v>Senior debt</v>
          </cell>
        </row>
        <row r="43">
          <cell r="A43" t="str">
            <v>MOD_30</v>
          </cell>
          <cell r="B43" t="str">
            <v>Deuda bancaria</v>
          </cell>
          <cell r="C43" t="str">
            <v>Bank financing</v>
          </cell>
        </row>
        <row r="44">
          <cell r="A44" t="str">
            <v>MOD_31</v>
          </cell>
          <cell r="B44" t="str">
            <v>Deuda hibrida</v>
          </cell>
          <cell r="C44" t="str">
            <v>Hybrid debt</v>
          </cell>
        </row>
        <row r="45">
          <cell r="A45" t="str">
            <v>MOD_32</v>
          </cell>
          <cell r="B45" t="str">
            <v>Deuda subordinada</v>
          </cell>
          <cell r="C45" t="str">
            <v>Subordinated debt</v>
          </cell>
        </row>
        <row r="46">
          <cell r="A46" t="str">
            <v>MOD_33</v>
          </cell>
          <cell r="B46" t="str">
            <v>Deuda total</v>
          </cell>
          <cell r="C46" t="str">
            <v>Total debt</v>
          </cell>
        </row>
        <row r="47">
          <cell r="A47" t="str">
            <v>MOD_34</v>
          </cell>
          <cell r="B47" t="str">
            <v>- de la cual: deuda senior - 5/2026</v>
          </cell>
          <cell r="C47" t="str">
            <v>- of which: senior debt - 5/2026</v>
          </cell>
        </row>
        <row r="48">
          <cell r="A48" t="str">
            <v>MOD_35</v>
          </cell>
          <cell r="B48" t="str">
            <v>- de la cual: deuda subordinada - 7/2017</v>
          </cell>
          <cell r="C48" t="str">
            <v>- of which: subordinated debt - 7/2017</v>
          </cell>
        </row>
        <row r="49">
          <cell r="A49" t="str">
            <v>MOD_36</v>
          </cell>
          <cell r="B49" t="str">
            <v>- de la cual: deuda subordinada - 3/2047 (Primera Call 3/2027)</v>
          </cell>
          <cell r="C49" t="str">
            <v>- of which: subordinated debt - 3/2047 (First Call 3/2027)</v>
          </cell>
        </row>
        <row r="50">
          <cell r="A50" t="str">
            <v>MOD_36_B</v>
          </cell>
          <cell r="B50" t="str">
            <v>- de la cual: deuda subordinada - 9/2048 (Primera Call 9/2028)</v>
          </cell>
          <cell r="C50" t="str">
            <v>- of which: subordinated debt - 9/2048 (First Call 9/2028)</v>
          </cell>
        </row>
        <row r="51">
          <cell r="A51" t="str">
            <v>MOD_37</v>
          </cell>
          <cell r="B51" t="str">
            <v>- de la cual: préstamo sindicado 02/2023 (€ 1,000 M)</v>
          </cell>
          <cell r="C51" t="str">
            <v>- of which: syndicated credit facility - 02/2023 (€ 1,000 M)</v>
          </cell>
        </row>
        <row r="52">
          <cell r="A52" t="str">
            <v>MOD_38</v>
          </cell>
          <cell r="B52" t="str">
            <v>- de la cual: deuda bancaria</v>
          </cell>
          <cell r="C52" t="str">
            <v>- of which: bank debt</v>
          </cell>
        </row>
        <row r="53">
          <cell r="A53" t="str">
            <v>MOD_39</v>
          </cell>
          <cell r="B53" t="str">
            <v>Beneficios antes de impuestos</v>
          </cell>
          <cell r="C53" t="str">
            <v>Earnings before tax</v>
          </cell>
        </row>
        <row r="54">
          <cell r="A54" t="str">
            <v>MOD_40</v>
          </cell>
          <cell r="B54" t="str">
            <v>Gastos financieros</v>
          </cell>
          <cell r="C54" t="str">
            <v>Financial expenses</v>
          </cell>
        </row>
        <row r="55">
          <cell r="A55" t="str">
            <v>MOD_41</v>
          </cell>
          <cell r="B55" t="str">
            <v>Beneficios antes de impuestos &amp; gastos financieros (EBIT)</v>
          </cell>
          <cell r="C55" t="str">
            <v>Earnings before tax &amp; financial expenses (EBIT)</v>
          </cell>
        </row>
        <row r="56">
          <cell r="A56" t="str">
            <v>MOD_42</v>
          </cell>
          <cell r="B56" t="str">
            <v>Apalancamiento</v>
          </cell>
          <cell r="C56" t="str">
            <v>Leverage</v>
          </cell>
        </row>
        <row r="57">
          <cell r="A57" t="str">
            <v>MOD_43</v>
          </cell>
          <cell r="B57" t="str">
            <v>Patrimonio / Deuda</v>
          </cell>
          <cell r="C57" t="str">
            <v>Equity / Debt</v>
          </cell>
        </row>
        <row r="58">
          <cell r="A58" t="str">
            <v>MOD_44</v>
          </cell>
          <cell r="B58" t="str">
            <v>EBIT / gastos financieros (x)</v>
          </cell>
          <cell r="C58" t="str">
            <v>EBIT / financial expenses (x)</v>
          </cell>
        </row>
        <row r="59">
          <cell r="A59" t="str">
            <v>MOD_45</v>
          </cell>
          <cell r="B59" t="str">
            <v>Siniestralidad neta y variación de otras provisiones técnicas</v>
          </cell>
          <cell r="C59" t="str">
            <v>Net claims incurred and variation in other technical provisions</v>
          </cell>
        </row>
        <row r="60">
          <cell r="A60" t="str">
            <v>MOD_46</v>
          </cell>
          <cell r="B60" t="str">
            <v>Gastos de explotación netos</v>
          </cell>
          <cell r="C60" t="str">
            <v>Net operating expenses</v>
          </cell>
        </row>
        <row r="61">
          <cell r="A61" t="str">
            <v>MOD_47</v>
          </cell>
          <cell r="B61" t="str">
            <v>Otros ingresos y gastos técnicos</v>
          </cell>
          <cell r="C61" t="str">
            <v>Other technical revenue and expenses</v>
          </cell>
        </row>
        <row r="62">
          <cell r="A62" t="str">
            <v>MOD_48</v>
          </cell>
          <cell r="B62" t="str">
            <v>Resultado suscripción</v>
          </cell>
          <cell r="C62" t="str">
            <v xml:space="preserve">Underwriting result </v>
          </cell>
        </row>
        <row r="63">
          <cell r="A63" t="str">
            <v>MOD_49</v>
          </cell>
          <cell r="B63" t="str">
            <v>Resultado Técnico</v>
          </cell>
          <cell r="C63" t="str">
            <v>Technical result</v>
          </cell>
        </row>
        <row r="64">
          <cell r="A64" t="str">
            <v>MOD_50</v>
          </cell>
          <cell r="B64" t="str">
            <v>Ingresos financieros netos</v>
          </cell>
          <cell r="C64" t="str">
            <v>Net financial income</v>
          </cell>
        </row>
        <row r="65">
          <cell r="A65" t="str">
            <v>MOD_51</v>
          </cell>
          <cell r="B65" t="str">
            <v>Ingresos financieros netos y otros no técnicos</v>
          </cell>
          <cell r="C65" t="str">
            <v>Net financial income and other non-technical income and expenses</v>
          </cell>
        </row>
        <row r="66">
          <cell r="A66" t="str">
            <v>MOD_52</v>
          </cell>
          <cell r="B66" t="str">
            <v>Ingresos financieros netos y otros</v>
          </cell>
          <cell r="C66" t="str">
            <v>Net financial income and other</v>
          </cell>
        </row>
        <row r="67">
          <cell r="A67" t="str">
            <v>MOD_53</v>
          </cell>
          <cell r="B67" t="str">
            <v>Otros ingresos y gastos no técnicos</v>
          </cell>
          <cell r="C67" t="str">
            <v>Other non-technical revenue and expenses</v>
          </cell>
        </row>
        <row r="68">
          <cell r="A68" t="str">
            <v>MOD_54</v>
          </cell>
          <cell r="B68" t="str">
            <v>Resultado del negocio de No Vida</v>
          </cell>
          <cell r="C68" t="str">
            <v>Result of Non-Life business</v>
          </cell>
        </row>
        <row r="69">
          <cell r="A69" t="str">
            <v>MOD_55</v>
          </cell>
          <cell r="B69" t="str">
            <v xml:space="preserve">Resultado financiero y otros ingresos no técnicos </v>
          </cell>
          <cell r="C69" t="str">
            <v>Financial result and other non-technical revenue</v>
          </cell>
        </row>
        <row r="70">
          <cell r="A70" t="str">
            <v>MOD_56</v>
          </cell>
          <cell r="B70" t="str">
            <v>Resultado del negocio de Vida</v>
          </cell>
          <cell r="C70" t="str">
            <v>Result of Life business</v>
          </cell>
        </row>
        <row r="71">
          <cell r="A71" t="str">
            <v>MOD_57</v>
          </cell>
          <cell r="B71" t="str">
            <v>Ajustes por hiperinflación</v>
          </cell>
          <cell r="C71" t="str">
            <v>Hyperinflation adjustments</v>
          </cell>
        </row>
        <row r="72">
          <cell r="A72" t="str">
            <v>MOD_58</v>
          </cell>
          <cell r="B72" t="str">
            <v>Resultado antes de impuestos</v>
          </cell>
          <cell r="C72" t="str">
            <v>Result before tax</v>
          </cell>
        </row>
        <row r="73">
          <cell r="A73" t="str">
            <v>MOD_59</v>
          </cell>
          <cell r="B73" t="str">
            <v>Resultado de actividades interrumpidas</v>
          </cell>
          <cell r="C73" t="str">
            <v>Result from discontinued operations</v>
          </cell>
        </row>
        <row r="74">
          <cell r="A74" t="str">
            <v>MOD_60</v>
          </cell>
          <cell r="B74" t="str">
            <v>NORTEAMÉRICA</v>
          </cell>
          <cell r="C74" t="str">
            <v>NORTH AMERICA</v>
          </cell>
        </row>
        <row r="75">
          <cell r="A75" t="str">
            <v>MOD_61</v>
          </cell>
          <cell r="B75" t="str">
            <v>ESTADOS UNIDOS</v>
          </cell>
          <cell r="C75" t="str">
            <v>UNITED STATES</v>
          </cell>
        </row>
        <row r="76">
          <cell r="A76" t="str">
            <v>MOD_62</v>
          </cell>
          <cell r="B76" t="str">
            <v>PUERTO RICO</v>
          </cell>
          <cell r="C76" t="str">
            <v>PUERTO RICO</v>
          </cell>
        </row>
        <row r="77">
          <cell r="A77" t="str">
            <v>MOD_63</v>
          </cell>
          <cell r="B77" t="str">
            <v>TURQUÍA</v>
          </cell>
          <cell r="C77" t="str">
            <v>TURKEY</v>
          </cell>
        </row>
        <row r="78">
          <cell r="A78" t="str">
            <v>MOD_64</v>
          </cell>
          <cell r="B78" t="str">
            <v>ITALIA</v>
          </cell>
          <cell r="C78" t="str">
            <v>ITALY</v>
          </cell>
        </row>
        <row r="79">
          <cell r="A79" t="str">
            <v>MOD_65</v>
          </cell>
          <cell r="B79" t="str">
            <v>ALEMANIA</v>
          </cell>
          <cell r="C79" t="str">
            <v>GERMANY</v>
          </cell>
        </row>
        <row r="80">
          <cell r="A80" t="str">
            <v>MOD_66</v>
          </cell>
          <cell r="B80" t="str">
            <v>Primas</v>
          </cell>
          <cell r="C80" t="str">
            <v>Premiums</v>
          </cell>
        </row>
        <row r="81">
          <cell r="A81" t="str">
            <v>MOD_67</v>
          </cell>
          <cell r="B81" t="str">
            <v>Resultado atribuible</v>
          </cell>
          <cell r="C81" t="str">
            <v>Attributable result</v>
          </cell>
        </row>
        <row r="82">
          <cell r="A82" t="str">
            <v>MOD_68</v>
          </cell>
          <cell r="B82" t="str">
            <v>VIDA</v>
          </cell>
          <cell r="C82" t="str">
            <v>LIFE</v>
          </cell>
        </row>
        <row r="83">
          <cell r="A83" t="str">
            <v>MOD_69</v>
          </cell>
          <cell r="B83" t="str">
            <v>AUTOS</v>
          </cell>
          <cell r="C83" t="str">
            <v>AUTO</v>
          </cell>
        </row>
        <row r="84">
          <cell r="A84" t="str">
            <v>MOD_70</v>
          </cell>
          <cell r="B84" t="str">
            <v>SEGUROS GENERALES</v>
          </cell>
          <cell r="C84" t="str">
            <v>GENERAL P&amp;C</v>
          </cell>
        </row>
        <row r="85">
          <cell r="A85" t="str">
            <v>MOD_71</v>
          </cell>
          <cell r="B85" t="str">
            <v>SALUD &amp; ACCIDENTES</v>
          </cell>
          <cell r="C85" t="str">
            <v>HEALTH &amp; ACCIDENTS</v>
          </cell>
        </row>
        <row r="86">
          <cell r="A86" t="str">
            <v>MOD_72</v>
          </cell>
          <cell r="B86" t="str">
            <v>OTROS</v>
          </cell>
          <cell r="C86" t="str">
            <v>OTHER</v>
          </cell>
        </row>
        <row r="87">
          <cell r="A87" t="str">
            <v>MOD_73</v>
          </cell>
          <cell r="B87" t="str">
            <v>BRASIL</v>
          </cell>
          <cell r="C87" t="str">
            <v>BRAZIL</v>
          </cell>
        </row>
        <row r="88">
          <cell r="A88" t="str">
            <v>MOD_74</v>
          </cell>
          <cell r="B88" t="str">
            <v>LATAM NORTE</v>
          </cell>
          <cell r="C88" t="str">
            <v>LATAM NORTH</v>
          </cell>
        </row>
        <row r="89">
          <cell r="A89" t="str">
            <v>MOD_75</v>
          </cell>
          <cell r="B89" t="str">
            <v>MÉXICO</v>
          </cell>
          <cell r="C89" t="str">
            <v>MEXICO</v>
          </cell>
        </row>
        <row r="90">
          <cell r="A90" t="str">
            <v>MOD_76</v>
          </cell>
          <cell r="B90" t="str">
            <v>PANAMÁ</v>
          </cell>
          <cell r="C90" t="str">
            <v>PANAMA</v>
          </cell>
        </row>
        <row r="91">
          <cell r="A91" t="str">
            <v>MOD_77</v>
          </cell>
          <cell r="B91" t="str">
            <v>REP. DOMINICANA</v>
          </cell>
          <cell r="C91" t="str">
            <v>DOMINICAN REP.</v>
          </cell>
        </row>
        <row r="92">
          <cell r="A92" t="str">
            <v>MOD_78</v>
          </cell>
          <cell r="B92" t="str">
            <v>LATAM SUR</v>
          </cell>
          <cell r="C92" t="str">
            <v>LATAM SOUTH</v>
          </cell>
        </row>
        <row r="93">
          <cell r="A93" t="str">
            <v>MOD_79</v>
          </cell>
          <cell r="B93" t="str">
            <v>PERÚ</v>
          </cell>
          <cell r="C93" t="str">
            <v>PERU</v>
          </cell>
        </row>
        <row r="94">
          <cell r="A94" t="str">
            <v>MOD_80</v>
          </cell>
          <cell r="B94" t="str">
            <v>Ratio de Siniestralidad No Vida</v>
          </cell>
          <cell r="C94" t="str">
            <v>Non-Life Loss Ratio</v>
          </cell>
        </row>
        <row r="95">
          <cell r="A95" t="str">
            <v>MOD_81</v>
          </cell>
          <cell r="B95" t="str">
            <v>Ratio de Gastos No Vida</v>
          </cell>
          <cell r="C95" t="str">
            <v>Non-Life Expense Ratio</v>
          </cell>
        </row>
        <row r="96">
          <cell r="A96" t="str">
            <v>MOD_82</v>
          </cell>
          <cell r="B96" t="str">
            <v>Ratio Combinado No Vida</v>
          </cell>
          <cell r="C96" t="str">
            <v>Non-Life Combined Ratio</v>
          </cell>
        </row>
        <row r="97">
          <cell r="A97" t="str">
            <v>MOD_83</v>
          </cell>
          <cell r="B97" t="str">
            <v>Número de vehículos asegurados (unidades)</v>
          </cell>
          <cell r="C97" t="str">
            <v>Number of vehicles insured (units)</v>
          </cell>
        </row>
        <row r="98">
          <cell r="A98" t="str">
            <v>MOD_84</v>
          </cell>
          <cell r="B98" t="str">
            <v>Ratio combinado (periodo actual)</v>
          </cell>
          <cell r="C98" t="str">
            <v>Combined ratio (current period)</v>
          </cell>
        </row>
        <row r="99">
          <cell r="A99" t="str">
            <v>MOD_85</v>
          </cell>
          <cell r="B99" t="str">
            <v>Siniestralidad</v>
          </cell>
          <cell r="C99" t="str">
            <v>Loss Ratio</v>
          </cell>
        </row>
        <row r="100">
          <cell r="A100" t="str">
            <v>MOD_86</v>
          </cell>
          <cell r="B100" t="str">
            <v>Gastos</v>
          </cell>
          <cell r="C100" t="str">
            <v>Expense Ratio</v>
          </cell>
        </row>
        <row r="101">
          <cell r="A101" t="str">
            <v>MOD_87</v>
          </cell>
          <cell r="B101" t="str">
            <v>Capital, resultados retenidos y reservas</v>
          </cell>
          <cell r="C101" t="str">
            <v>Capital, retained earnings and reserves</v>
          </cell>
        </row>
        <row r="102">
          <cell r="A102" t="str">
            <v>MOD_88</v>
          </cell>
          <cell r="B102" t="str">
            <v>Acciones propias y otros ajustes</v>
          </cell>
          <cell r="C102" t="str">
            <v>Treasury stock and other adjustments</v>
          </cell>
        </row>
        <row r="103">
          <cell r="A103" t="str">
            <v>MOD_89</v>
          </cell>
          <cell r="B103" t="str">
            <v>Plusvalías netas (Inversiones financieras - provisiones técnicas)</v>
          </cell>
          <cell r="C103" t="str">
            <v>Net capital gains (financial investments - technical provisions)</v>
          </cell>
        </row>
        <row r="104">
          <cell r="A104" t="str">
            <v>MOD_90</v>
          </cell>
          <cell r="B104" t="str">
            <v>Diferencias de cambio</v>
          </cell>
          <cell r="C104" t="str">
            <v>Foreign exchange differences</v>
          </cell>
        </row>
        <row r="105">
          <cell r="A105" t="str">
            <v>MOD_91</v>
          </cell>
          <cell r="B105" t="str">
            <v>Diferencias de conversión</v>
          </cell>
          <cell r="C105" t="str">
            <v>Currency conversion differences</v>
          </cell>
        </row>
        <row r="106">
          <cell r="A106" t="str">
            <v>MOD_92</v>
          </cell>
          <cell r="B106" t="str">
            <v>Activos financieros disponibles para la venta</v>
          </cell>
          <cell r="C106" t="str">
            <v xml:space="preserve">Financial assets available for sale </v>
          </cell>
        </row>
        <row r="107">
          <cell r="A107" t="str">
            <v>MOD_93</v>
          </cell>
          <cell r="B107" t="str">
            <v>Contabilidad tácita</v>
          </cell>
          <cell r="C107" t="str">
            <v>Shadow accounting</v>
          </cell>
        </row>
        <row r="108">
          <cell r="A108" t="str">
            <v>MOD_94</v>
          </cell>
          <cell r="B108" t="str">
            <v>Otros ingresos y gastos reconocidos</v>
          </cell>
          <cell r="C108" t="str">
            <v>Other recognized revenue and expenses</v>
          </cell>
        </row>
        <row r="109">
          <cell r="A109" t="str">
            <v>MOD_95</v>
          </cell>
          <cell r="B109" t="str">
            <v>EVOLUCIÓN DEL PATRIMONIO</v>
          </cell>
          <cell r="C109" t="str">
            <v>EQUITY DEVELOPMENT</v>
          </cell>
        </row>
        <row r="110">
          <cell r="A110" t="str">
            <v>MOD_96</v>
          </cell>
          <cell r="B110" t="str">
            <v>SALDO A 31/12 EJERCICIO ANTERIOR</v>
          </cell>
          <cell r="C110" t="str">
            <v>BALANCE AT 12/31 PREVIOUS YEAR</v>
          </cell>
        </row>
        <row r="111">
          <cell r="A111" t="str">
            <v>MOD_97</v>
          </cell>
          <cell r="B111" t="str">
            <v>Ingresos y gastos reconocidos 
directamente en patrimonio neto:</v>
          </cell>
          <cell r="C111" t="str">
            <v>Additions and deductions recognized directly in equity</v>
          </cell>
        </row>
        <row r="112">
          <cell r="A112" t="str">
            <v>MOD_98</v>
          </cell>
          <cell r="B112" t="str">
            <v>Por activos financieros disponibles para la venta</v>
          </cell>
          <cell r="C112" t="str">
            <v xml:space="preserve">Financial assets available for sale </v>
          </cell>
        </row>
        <row r="113">
          <cell r="A113" t="str">
            <v>MOD_99</v>
          </cell>
          <cell r="B113" t="str">
            <v>Por diferencias de conversión</v>
          </cell>
          <cell r="C113" t="str">
            <v>Currency conversion differences</v>
          </cell>
        </row>
        <row r="114">
          <cell r="A114" t="str">
            <v>MOD_100</v>
          </cell>
          <cell r="B114" t="str">
            <v xml:space="preserve">Por contabilidad tácita </v>
          </cell>
          <cell r="C114" t="str">
            <v>Shadow accounting</v>
          </cell>
        </row>
        <row r="115">
          <cell r="A115" t="str">
            <v>MOD_101</v>
          </cell>
          <cell r="B115" t="str">
            <v>Resultado del período</v>
          </cell>
          <cell r="C115" t="str">
            <v>Result for the period</v>
          </cell>
        </row>
        <row r="116">
          <cell r="A116" t="str">
            <v>MOD_102</v>
          </cell>
          <cell r="B116" t="str">
            <v>Distribución de resultados</v>
          </cell>
          <cell r="C116" t="str">
            <v>Dividends</v>
          </cell>
        </row>
        <row r="117">
          <cell r="A117" t="str">
            <v>MOD_103</v>
          </cell>
          <cell r="B117" t="str">
            <v>Otros cambios en el patrimonio neto</v>
          </cell>
          <cell r="C117" t="str">
            <v>Other changes in net equity</v>
          </cell>
        </row>
        <row r="118">
          <cell r="A118" t="str">
            <v>MOD_104</v>
          </cell>
          <cell r="B118" t="str">
            <v>SALDO AL FINAL DEL PERÍODO</v>
          </cell>
          <cell r="C118" t="str">
            <v>BALANCE AS AT PERIOD END</v>
          </cell>
        </row>
        <row r="119">
          <cell r="A119" t="str">
            <v>MOD_105</v>
          </cell>
          <cell r="B119" t="str">
            <v>AHORRO GESTIONADO</v>
          </cell>
          <cell r="C119" t="str">
            <v>MANAGED SAVINGS</v>
          </cell>
        </row>
        <row r="120">
          <cell r="A120" t="str">
            <v>MOD_106</v>
          </cell>
          <cell r="B120" t="str">
            <v>Provisiones técnicas de Vida</v>
          </cell>
          <cell r="C120" t="str">
            <v>Life technical provisons</v>
          </cell>
        </row>
        <row r="121">
          <cell r="A121" t="str">
            <v>MOD_107</v>
          </cell>
          <cell r="B121" t="str">
            <v>Ajustes contabilidad tácita</v>
          </cell>
          <cell r="C121" t="str">
            <v>Shadow accounting adjustments</v>
          </cell>
        </row>
        <row r="122">
          <cell r="A122" t="str">
            <v>MOD_108</v>
          </cell>
          <cell r="B122" t="str">
            <v>ACTIVOS BAJO GESTIÓN</v>
          </cell>
          <cell r="C122" t="str">
            <v>ASSETS UNDER MANAGEMENT</v>
          </cell>
        </row>
        <row r="123">
          <cell r="A123" t="str">
            <v>MOD_109</v>
          </cell>
          <cell r="B123" t="str">
            <v>Cartera de inversión</v>
          </cell>
          <cell r="C123" t="str">
            <v>Investment portfolio</v>
          </cell>
        </row>
        <row r="124">
          <cell r="A124" t="str">
            <v>MOD_110</v>
          </cell>
          <cell r="B124" t="str">
            <v>Fondos de pensiones</v>
          </cell>
          <cell r="C124" t="str">
            <v>Pension funds</v>
          </cell>
        </row>
        <row r="125">
          <cell r="A125" t="str">
            <v>MOD_111</v>
          </cell>
          <cell r="B125" t="str">
            <v>Fondos de inversión y otros</v>
          </cell>
          <cell r="C125" t="str">
            <v>Mutual funds and other</v>
          </cell>
        </row>
        <row r="126">
          <cell r="A126" t="str">
            <v>MOD_112</v>
          </cell>
          <cell r="B126" t="str">
            <v>Renta fija gobiernos</v>
          </cell>
          <cell r="C126" t="str">
            <v>Government fixed income</v>
          </cell>
        </row>
        <row r="127">
          <cell r="A127" t="str">
            <v>MOD_113</v>
          </cell>
          <cell r="B127" t="str">
            <v>Renta fija - Corporativa</v>
          </cell>
          <cell r="C127" t="str">
            <v>Corporate fixed income</v>
          </cell>
        </row>
        <row r="128">
          <cell r="A128" t="str">
            <v>MOD_114</v>
          </cell>
          <cell r="B128" t="str">
            <v>Inmuebles*</v>
          </cell>
          <cell r="C128" t="str">
            <v>Real Estate*</v>
          </cell>
        </row>
        <row r="129">
          <cell r="A129" t="str">
            <v>MOD_115</v>
          </cell>
          <cell r="B129" t="str">
            <v>Renta variable</v>
          </cell>
          <cell r="C129" t="str">
            <v>Equity</v>
          </cell>
        </row>
        <row r="130">
          <cell r="A130" t="str">
            <v>MOD_116</v>
          </cell>
          <cell r="B130" t="str">
            <v>Fondos de inversión</v>
          </cell>
          <cell r="C130" t="str">
            <v>Mutual funds</v>
          </cell>
        </row>
        <row r="131">
          <cell r="A131" t="str">
            <v>MOD_117</v>
          </cell>
          <cell r="B131" t="str">
            <v>Tesorería</v>
          </cell>
          <cell r="C131" t="str">
            <v>Cash</v>
          </cell>
        </row>
        <row r="132">
          <cell r="A132" t="str">
            <v>MOD_118</v>
          </cell>
          <cell r="B132" t="str">
            <v>Otras inversiones</v>
          </cell>
          <cell r="C132" t="str">
            <v>Other investments</v>
          </cell>
        </row>
        <row r="133">
          <cell r="A133" t="str">
            <v>MOD_119</v>
          </cell>
          <cell r="B133" t="str">
            <v>Resto de Europa</v>
          </cell>
          <cell r="C133" t="str">
            <v>Rest of Europe</v>
          </cell>
        </row>
        <row r="134">
          <cell r="A134" t="str">
            <v>MOD_120</v>
          </cell>
          <cell r="B134" t="str">
            <v>Latinoamérica - Resto</v>
          </cell>
          <cell r="C134" t="str">
            <v>Latin America - Other</v>
          </cell>
        </row>
        <row r="135">
          <cell r="A135" t="str">
            <v>MOD_121</v>
          </cell>
          <cell r="B135" t="str">
            <v>Otros países</v>
          </cell>
          <cell r="C135" t="str">
            <v>Other countries</v>
          </cell>
        </row>
        <row r="136">
          <cell r="A136" t="str">
            <v>MOD_122</v>
          </cell>
          <cell r="B136" t="str">
            <v>Balance</v>
          </cell>
          <cell r="C136" t="str">
            <v>Balance sheet</v>
          </cell>
        </row>
        <row r="137">
          <cell r="A137" t="str">
            <v>MOD_123</v>
          </cell>
          <cell r="B137" t="str">
            <v>Fondo de comercio</v>
          </cell>
          <cell r="C137" t="str">
            <v>Goodwill</v>
          </cell>
        </row>
        <row r="138">
          <cell r="A138" t="str">
            <v>MOD_124</v>
          </cell>
          <cell r="B138" t="str">
            <v>Otros activos intangibles</v>
          </cell>
          <cell r="C138" t="str">
            <v>Other intangible assets</v>
          </cell>
        </row>
        <row r="139">
          <cell r="A139" t="str">
            <v>MOD_125</v>
          </cell>
          <cell r="B139" t="str">
            <v>Otro inmovilizado material</v>
          </cell>
          <cell r="C139" t="str">
            <v>Other fixed assets</v>
          </cell>
        </row>
        <row r="140">
          <cell r="A140" t="str">
            <v>MOD_126</v>
          </cell>
          <cell r="B140" t="str">
            <v>Inversiones financieras</v>
          </cell>
          <cell r="C140" t="str">
            <v>Financial investments</v>
          </cell>
        </row>
        <row r="141">
          <cell r="A141" t="str">
            <v>MOD_127</v>
          </cell>
          <cell r="B141" t="str">
            <v>Inversiones Unit-Linked</v>
          </cell>
          <cell r="C141" t="str">
            <v>Unit-Linked investments</v>
          </cell>
        </row>
        <row r="142">
          <cell r="A142" t="str">
            <v>MOD_128</v>
          </cell>
          <cell r="B142" t="str">
            <v>Participación del reaseguro en las provisiones técnicas</v>
          </cell>
          <cell r="C142" t="str">
            <v>Participation of reinsurance in technical provisions</v>
          </cell>
        </row>
        <row r="143">
          <cell r="A143" t="str">
            <v>MOD_129</v>
          </cell>
          <cell r="B143" t="str">
            <v>Créditos de operaciones de seguro y reaseguro</v>
          </cell>
          <cell r="C143" t="str">
            <v>Receivables on insurance and reinsurance operations</v>
          </cell>
        </row>
        <row r="144">
          <cell r="A144" t="str">
            <v>MOD_130</v>
          </cell>
          <cell r="B144" t="str">
            <v>Impuestos diferidos</v>
          </cell>
          <cell r="C144" t="str">
            <v>Deferred taxes</v>
          </cell>
        </row>
        <row r="145">
          <cell r="A145" t="str">
            <v>MOD_131</v>
          </cell>
          <cell r="B145" t="str">
            <v>Activos mantenidos para la venta</v>
          </cell>
          <cell r="C145" t="str">
            <v xml:space="preserve">Assets held for sale </v>
          </cell>
        </row>
        <row r="146">
          <cell r="A146" t="str">
            <v>MOD_132</v>
          </cell>
          <cell r="B146" t="str">
            <v>Otros activos</v>
          </cell>
          <cell r="C146" t="str">
            <v>Other assets</v>
          </cell>
        </row>
        <row r="147">
          <cell r="A147" t="str">
            <v>MOD_133</v>
          </cell>
          <cell r="B147" t="str">
            <v>TOTAL ACTIVO</v>
          </cell>
          <cell r="C147" t="str">
            <v>TOTAL ASSETS</v>
          </cell>
        </row>
        <row r="148">
          <cell r="A148" t="str">
            <v>MOD_134</v>
          </cell>
          <cell r="B148" t="str">
            <v xml:space="preserve">Patrimonio atribuido a la Sociedad dominante </v>
          </cell>
          <cell r="C148" t="str">
            <v>Equity attributable to the Controlling company</v>
          </cell>
        </row>
        <row r="149">
          <cell r="A149" t="str">
            <v>MOD_135</v>
          </cell>
          <cell r="B149" t="str">
            <v>Deuda financiera</v>
          </cell>
          <cell r="C149" t="str">
            <v>Financial debt</v>
          </cell>
        </row>
        <row r="150">
          <cell r="A150" t="str">
            <v>MOD_136</v>
          </cell>
          <cell r="B150" t="str">
            <v xml:space="preserve">Provisiones para riesgos y gastos </v>
          </cell>
          <cell r="C150" t="str">
            <v>Provisions for risks and expenses</v>
          </cell>
        </row>
        <row r="151">
          <cell r="A151" t="str">
            <v>MOD_137</v>
          </cell>
          <cell r="B151" t="str">
            <v>Pasivos mantenidos para la venta</v>
          </cell>
          <cell r="C151" t="str">
            <v>Liabilities held for sale</v>
          </cell>
        </row>
        <row r="152">
          <cell r="A152" t="str">
            <v>MOD_138</v>
          </cell>
          <cell r="B152" t="str">
            <v>Otros pasivos</v>
          </cell>
          <cell r="C152" t="str">
            <v>Other liabilities</v>
          </cell>
        </row>
        <row r="153">
          <cell r="A153" t="str">
            <v>MOD_139</v>
          </cell>
          <cell r="B153" t="str">
            <v>TOTAL PASIVO</v>
          </cell>
          <cell r="C153" t="str">
            <v>TOTAL LIABILITIES</v>
          </cell>
        </row>
        <row r="154">
          <cell r="A154" t="str">
            <v>MOD_140</v>
          </cell>
          <cell r="B154" t="str">
            <v>Ingresos financieros de las inversiones</v>
          </cell>
          <cell r="C154" t="str">
            <v>Financial income from investments</v>
          </cell>
        </row>
        <row r="155">
          <cell r="A155" t="str">
            <v>MOD_141</v>
          </cell>
          <cell r="B155" t="str">
            <v>Ingresos de entidades no aseguradoras y otros ingresos</v>
          </cell>
          <cell r="C155" t="str">
            <v>Revenue from non-insurance entities and other revenue</v>
          </cell>
        </row>
        <row r="156">
          <cell r="A156" t="str">
            <v>MOD_142</v>
          </cell>
          <cell r="B156" t="str">
            <v>Total ingresos consolidados</v>
          </cell>
          <cell r="C156" t="str">
            <v>Total consolidated revenue</v>
          </cell>
        </row>
        <row r="157">
          <cell r="A157" t="str">
            <v>MOD_143</v>
          </cell>
          <cell r="B157" t="str">
            <v>Negocio de Vida</v>
          </cell>
          <cell r="C157" t="str">
            <v>Life Business</v>
          </cell>
        </row>
        <row r="158">
          <cell r="A158" t="str">
            <v>MOD_144</v>
          </cell>
          <cell r="B158" t="str">
            <v>Negocio de No Vida</v>
          </cell>
          <cell r="C158" t="str">
            <v>Non-Life Business</v>
          </cell>
        </row>
        <row r="159">
          <cell r="A159" t="str">
            <v>MOD_145</v>
          </cell>
          <cell r="B159" t="str">
            <v>OTRAS ACTIVIDADES</v>
          </cell>
          <cell r="C159" t="str">
            <v>OTHER ACTIVITIES</v>
          </cell>
        </row>
        <row r="160">
          <cell r="A160" t="str">
            <v>MOD_146</v>
          </cell>
          <cell r="B160" t="str">
            <v>Ingresos y gastos netos de explotación</v>
          </cell>
          <cell r="C160" t="str">
            <v>Net operating revenues and expenses</v>
          </cell>
        </row>
        <row r="161">
          <cell r="A161" t="str">
            <v>MOD_147</v>
          </cell>
          <cell r="B161" t="str">
            <v>Beneficio antes de impuestos</v>
          </cell>
          <cell r="C161" t="str">
            <v>Result before tax</v>
          </cell>
        </row>
        <row r="162">
          <cell r="A162" t="str">
            <v>MOD_148</v>
          </cell>
          <cell r="B162" t="str">
            <v>Resultado después de impuestos de actividades interrumpidas</v>
          </cell>
          <cell r="C162" t="str">
            <v>Result after tax from discontinued operations</v>
          </cell>
        </row>
        <row r="163">
          <cell r="A163" t="str">
            <v>MOD_149</v>
          </cell>
          <cell r="B163" t="str">
            <v>Resultado atribuible a la Sociedad dominante</v>
          </cell>
          <cell r="C163" t="str">
            <v>Result attributable to the controlling Company</v>
          </cell>
        </row>
        <row r="164">
          <cell r="A164" t="str">
            <v>MOD_150</v>
          </cell>
          <cell r="B164" t="str">
            <v>Dólar estadounidense</v>
          </cell>
          <cell r="C164" t="str">
            <v>US dollar</v>
          </cell>
        </row>
        <row r="165">
          <cell r="A165" t="str">
            <v>MOD_151</v>
          </cell>
          <cell r="B165" t="str">
            <v>Real brasileño</v>
          </cell>
          <cell r="C165" t="str">
            <v>Brazilian real</v>
          </cell>
        </row>
        <row r="166">
          <cell r="A166" t="str">
            <v>MOD_152</v>
          </cell>
          <cell r="B166" t="str">
            <v>Lira turca</v>
          </cell>
          <cell r="C166" t="str">
            <v>Turkish lira</v>
          </cell>
        </row>
        <row r="167">
          <cell r="A167" t="str">
            <v>MOD_153</v>
          </cell>
          <cell r="B167" t="str">
            <v>Peso mexicano</v>
          </cell>
          <cell r="C167" t="str">
            <v>Mexican peso</v>
          </cell>
        </row>
        <row r="168">
          <cell r="A168" t="str">
            <v>MOD_154</v>
          </cell>
          <cell r="B168" t="str">
            <v>Peso colombiano</v>
          </cell>
          <cell r="C168" t="str">
            <v>Colombian peso</v>
          </cell>
        </row>
        <row r="169">
          <cell r="A169" t="str">
            <v>MOD_155</v>
          </cell>
          <cell r="B169" t="str">
            <v xml:space="preserve">Peso chileno </v>
          </cell>
          <cell r="C169" t="str">
            <v>Chilean peso</v>
          </cell>
        </row>
        <row r="170">
          <cell r="A170" t="str">
            <v>MOD_156</v>
          </cell>
          <cell r="B170" t="str">
            <v>Sol peruano</v>
          </cell>
          <cell r="C170" t="str">
            <v>Peruvian sol</v>
          </cell>
        </row>
        <row r="171">
          <cell r="A171" t="str">
            <v>MOD_157</v>
          </cell>
          <cell r="B171" t="str">
            <v>Peso argentino</v>
          </cell>
          <cell r="C171" t="str">
            <v>Argentine peso</v>
          </cell>
        </row>
        <row r="172">
          <cell r="A172" t="str">
            <v>MOD_158</v>
          </cell>
          <cell r="B172" t="str">
            <v>Var. tipos de cambio medios</v>
          </cell>
          <cell r="C172" t="str">
            <v>Var. Average Exchange Rates</v>
          </cell>
        </row>
        <row r="173">
          <cell r="A173" t="str">
            <v>MOD_159</v>
          </cell>
          <cell r="B173" t="str">
            <v>Resultados</v>
          </cell>
          <cell r="C173" t="str">
            <v>Results</v>
          </cell>
        </row>
        <row r="174">
          <cell r="A174" t="str">
            <v>MOD_160</v>
          </cell>
          <cell r="B174" t="str">
            <v>Ingresos</v>
          </cell>
          <cell r="C174" t="str">
            <v>Revenue</v>
          </cell>
        </row>
        <row r="175">
          <cell r="A175" t="str">
            <v>MOD_161</v>
          </cell>
          <cell r="B175" t="str">
            <v xml:space="preserve">   - No Vida</v>
          </cell>
          <cell r="C175" t="str">
            <v xml:space="preserve"> - Non-Life</v>
          </cell>
        </row>
        <row r="176">
          <cell r="A176" t="str">
            <v>MOD_162</v>
          </cell>
          <cell r="B176" t="str">
            <v xml:space="preserve">   - Vida</v>
          </cell>
          <cell r="C176" t="str">
            <v xml:space="preserve"> - Life</v>
          </cell>
        </row>
        <row r="177">
          <cell r="A177" t="str">
            <v>MOD_163</v>
          </cell>
          <cell r="B177" t="str">
            <v>- Otros países</v>
          </cell>
          <cell r="C177" t="str">
            <v>- Other countries</v>
          </cell>
        </row>
        <row r="178">
          <cell r="A178" t="str">
            <v>MOD_164</v>
          </cell>
          <cell r="B178" t="str">
            <v>Beneficio por acción (euros)</v>
          </cell>
          <cell r="C178" t="str">
            <v>Earnings per share (euros)</v>
          </cell>
        </row>
        <row r="179">
          <cell r="A179" t="str">
            <v>MOD_165</v>
          </cell>
          <cell r="B179" t="str">
            <v>BPA</v>
          </cell>
          <cell r="C179" t="str">
            <v>EPS</v>
          </cell>
        </row>
        <row r="180">
          <cell r="A180" t="str">
            <v>MOD_166</v>
          </cell>
          <cell r="B180" t="str">
            <v>Activos totales</v>
          </cell>
          <cell r="C180" t="str">
            <v>Total assets</v>
          </cell>
        </row>
        <row r="181">
          <cell r="A181" t="str">
            <v>MOD_167</v>
          </cell>
          <cell r="B181" t="str">
            <v>Activos gestionados</v>
          </cell>
          <cell r="C181" t="str">
            <v>Assets under management</v>
          </cell>
        </row>
        <row r="182">
          <cell r="A182" t="str">
            <v>MOD_168</v>
          </cell>
          <cell r="B182" t="str">
            <v xml:space="preserve">Deuda </v>
          </cell>
          <cell r="C182" t="str">
            <v>Debt</v>
          </cell>
        </row>
        <row r="183">
          <cell r="A183" t="str">
            <v>MOD_169</v>
          </cell>
          <cell r="B183" t="str">
            <v>Ratio de solvencia</v>
          </cell>
          <cell r="C183" t="str">
            <v>Solvency ratio</v>
          </cell>
        </row>
        <row r="184">
          <cell r="A184" t="str">
            <v>MOD_170</v>
          </cell>
          <cell r="B184" t="str">
            <v>Ratios</v>
          </cell>
          <cell r="C184" t="str">
            <v>Ratios</v>
          </cell>
        </row>
        <row r="185">
          <cell r="A185" t="str">
            <v>MOD_171</v>
          </cell>
          <cell r="B185" t="str">
            <v>Empleados a cierre del periodo</v>
          </cell>
          <cell r="C185" t="str">
            <v>Employees at the close of the period</v>
          </cell>
        </row>
        <row r="186">
          <cell r="A186" t="str">
            <v>MOD_172</v>
          </cell>
          <cell r="B186" t="str">
            <v>Acción MAPFRE</v>
          </cell>
          <cell r="C186" t="str">
            <v>MAPFRE share</v>
          </cell>
        </row>
        <row r="187">
          <cell r="A187" t="str">
            <v>MOD_173</v>
          </cell>
          <cell r="B187" t="str">
            <v>Capitalización bursátil 
(millones de  euros)</v>
          </cell>
          <cell r="C187" t="str">
            <v>Market capitalization (million euros)</v>
          </cell>
        </row>
        <row r="188">
          <cell r="A188" t="str">
            <v>MOD_174</v>
          </cell>
          <cell r="B188" t="str">
            <v>Valor acción (euros)</v>
          </cell>
          <cell r="C188" t="str">
            <v>Share price (euros)</v>
          </cell>
        </row>
        <row r="189">
          <cell r="A189" t="str">
            <v>MOD_175</v>
          </cell>
          <cell r="B189" t="str">
            <v xml:space="preserve">Variación cotización desde 1 Enero(%)        </v>
          </cell>
          <cell r="C189" t="str">
            <v>Share price variation since January 1</v>
          </cell>
        </row>
        <row r="190">
          <cell r="A190" t="str">
            <v>MOD_176</v>
          </cell>
          <cell r="B190" t="str">
            <v>- España</v>
          </cell>
          <cell r="C190" t="str">
            <v>- Spain</v>
          </cell>
        </row>
        <row r="191">
          <cell r="A191" t="str">
            <v>MOD_177</v>
          </cell>
          <cell r="B191" t="str">
            <v>Estados Unidos</v>
          </cell>
          <cell r="C191" t="str">
            <v>United States</v>
          </cell>
        </row>
        <row r="192">
          <cell r="A192" t="str">
            <v>MOD_178</v>
          </cell>
          <cell r="B192" t="str">
            <v>Brasil</v>
          </cell>
          <cell r="C192" t="str">
            <v>Brazil</v>
          </cell>
        </row>
        <row r="193">
          <cell r="A193" t="str">
            <v>MOD_179</v>
          </cell>
          <cell r="B193" t="str">
            <v>España</v>
          </cell>
          <cell r="C193" t="str">
            <v>Spain</v>
          </cell>
        </row>
        <row r="194">
          <cell r="A194" t="str">
            <v>MOD_180</v>
          </cell>
          <cell r="B194" t="str">
            <v>Otros</v>
          </cell>
          <cell r="C194" t="str">
            <v>Other</v>
          </cell>
        </row>
        <row r="195">
          <cell r="A195" t="str">
            <v>MOD_181</v>
          </cell>
          <cell r="B195" t="str">
            <v>Evolución Trimestral</v>
          </cell>
          <cell r="C195" t="str">
            <v>Quarterly development</v>
          </cell>
        </row>
        <row r="196">
          <cell r="A196" t="str">
            <v>MOD_182</v>
          </cell>
          <cell r="B196" t="str">
            <v>OTROS NO VIDA</v>
          </cell>
          <cell r="C196" t="str">
            <v>OTHER NON-LIFE</v>
          </cell>
        </row>
        <row r="197">
          <cell r="A197" t="str">
            <v>MOD_183</v>
          </cell>
          <cell r="B197" t="str">
            <v xml:space="preserve"> - Primas emitidas y aceptadas</v>
          </cell>
          <cell r="C197" t="str">
            <v xml:space="preserve"> - Gross written and accepted premiums</v>
          </cell>
        </row>
        <row r="198">
          <cell r="A198" t="str">
            <v>MOD_184</v>
          </cell>
          <cell r="B198" t="str">
            <v xml:space="preserve"> - Otros ingresos</v>
          </cell>
          <cell r="C198" t="str">
            <v xml:space="preserve"> - Other revenue</v>
          </cell>
        </row>
        <row r="199">
          <cell r="A199" t="str">
            <v>MOD_185</v>
          </cell>
          <cell r="B199" t="str">
            <v>Total Patrimonio</v>
          </cell>
          <cell r="C199" t="str">
            <v>Total Equity</v>
          </cell>
        </row>
        <row r="200">
          <cell r="A200" t="str">
            <v>MOD_186</v>
          </cell>
          <cell r="B200" t="str">
            <v>AJUSTES CONS. Y ÁREAS CORP.</v>
          </cell>
          <cell r="C200" t="str">
            <v>CONS. ADJUST. &amp; CORPORATE AREAS</v>
          </cell>
        </row>
        <row r="201">
          <cell r="A201" t="str">
            <v>MOD_187</v>
          </cell>
          <cell r="B201" t="str">
            <v>Margen técnico financiero</v>
          </cell>
          <cell r="C201" t="str">
            <v>Technical financial Margin</v>
          </cell>
        </row>
        <row r="202">
          <cell r="A202" t="str">
            <v>MOD_188</v>
          </cell>
          <cell r="B202" t="str">
            <v>Massachusetts</v>
          </cell>
          <cell r="C202" t="str">
            <v>Massachusetts</v>
          </cell>
        </row>
        <row r="203">
          <cell r="A203" t="str">
            <v>MOD_189</v>
          </cell>
          <cell r="B203" t="str">
            <v>Otros estados</v>
          </cell>
          <cell r="C203" t="str">
            <v>Other states</v>
          </cell>
        </row>
        <row r="204">
          <cell r="A204" t="str">
            <v>MOD_190</v>
          </cell>
          <cell r="B204" t="str">
            <v>PRIMA NETA EMITIDA</v>
          </cell>
          <cell r="C204" t="str">
            <v>NET PREMIUM WRITTEN</v>
          </cell>
        </row>
        <row r="205">
          <cell r="A205" t="str">
            <v>MOD_191</v>
          </cell>
          <cell r="B205" t="str">
            <v>PRIMA NETA IMPUTADA</v>
          </cell>
          <cell r="C205" t="str">
            <v>NET PREMIUM EARNED</v>
          </cell>
        </row>
        <row r="206">
          <cell r="A206" t="str">
            <v>MOD_192</v>
          </cell>
          <cell r="B206" t="str">
            <v>TOTAL SINIESTRALIDAD NETA</v>
          </cell>
          <cell r="C206" t="str">
            <v>TOTAL NET INCURRED LOSSES</v>
          </cell>
        </row>
        <row r="207">
          <cell r="A207" t="str">
            <v>MOD_193</v>
          </cell>
          <cell r="B207" t="str">
            <v>TOTAL GASTOS IMPUTABLES A PRESTACIONES</v>
          </cell>
          <cell r="C207" t="str">
            <v>TOTAL LAE</v>
          </cell>
        </row>
        <row r="208">
          <cell r="A208" t="str">
            <v>MOD_194</v>
          </cell>
          <cell r="B208" t="str">
            <v>TOTAL GASTOS DE ADQUISICIÓN</v>
          </cell>
          <cell r="C208" t="str">
            <v>TOTAL U/W EXPENSES</v>
          </cell>
        </row>
        <row r="209">
          <cell r="A209" t="str">
            <v>MOD_195</v>
          </cell>
          <cell r="B209" t="str">
            <v>RESULTADO DE SUSCRIPCIÓN</v>
          </cell>
          <cell r="C209" t="str">
            <v>U/W PROFIT (LOSS)</v>
          </cell>
        </row>
        <row r="210">
          <cell r="A210" t="str">
            <v>MOD_196</v>
          </cell>
          <cell r="B210" t="str">
            <v>OTROS GASTOS</v>
          </cell>
          <cell r="C210" t="str">
            <v>OTHER FEES</v>
          </cell>
        </row>
        <row r="211">
          <cell r="A211" t="str">
            <v>MOD_197</v>
          </cell>
          <cell r="B211" t="str">
            <v>RESULTADO TÉCNICO</v>
          </cell>
          <cell r="C211" t="str">
            <v>NET PROFIT OPERATING (LOSS)</v>
          </cell>
        </row>
        <row r="212">
          <cell r="A212" t="str">
            <v>MOD_198</v>
          </cell>
          <cell r="B212" t="str">
            <v>Gobiernos</v>
          </cell>
          <cell r="C212" t="str">
            <v>Government</v>
          </cell>
        </row>
        <row r="213">
          <cell r="A213" t="str">
            <v>MOD_199</v>
          </cell>
          <cell r="B213" t="str">
            <v>Total Deuda Corporativa</v>
          </cell>
          <cell r="C213" t="str">
            <v>Total Corporate Debt</v>
          </cell>
        </row>
        <row r="214">
          <cell r="A214" t="str">
            <v>MOD_200</v>
          </cell>
          <cell r="B214" t="str">
            <v>Corporativa sin colateral</v>
          </cell>
          <cell r="C214" t="str">
            <v>Corporate without collateral</v>
          </cell>
        </row>
        <row r="215">
          <cell r="A215" t="str">
            <v>MOD_201</v>
          </cell>
          <cell r="B215" t="str">
            <v>Corporativa con colateral</v>
          </cell>
          <cell r="C215" t="str">
            <v>Corporate with collateral</v>
          </cell>
        </row>
        <row r="216">
          <cell r="A216" t="str">
            <v>MOD_202</v>
          </cell>
          <cell r="B216" t="str">
            <v xml:space="preserve"> - Canal agencial</v>
          </cell>
          <cell r="C216" t="str">
            <v xml:space="preserve"> - Agent channel </v>
          </cell>
        </row>
        <row r="217">
          <cell r="A217" t="str">
            <v>MOD_203</v>
          </cell>
          <cell r="B217" t="str">
            <v xml:space="preserve"> - Canal bancario</v>
          </cell>
          <cell r="C217" t="str">
            <v xml:space="preserve"> - Bank channel</v>
          </cell>
        </row>
        <row r="218">
          <cell r="A218" t="str">
            <v>MOD_204</v>
          </cell>
          <cell r="B218" t="str">
            <v>OTRAS</v>
          </cell>
          <cell r="C218" t="str">
            <v>OTHER</v>
          </cell>
        </row>
        <row r="219">
          <cell r="A219" t="str">
            <v>MOD_205</v>
          </cell>
          <cell r="B219" t="str">
            <v>PRIMAS TOTALES</v>
          </cell>
          <cell r="C219" t="str">
            <v>TOTAL PREMIUMS</v>
          </cell>
        </row>
        <row r="220">
          <cell r="A220" t="str">
            <v>MOD_206</v>
          </cell>
          <cell r="B220" t="str">
            <v xml:space="preserve"> - Vida-Ahorro</v>
          </cell>
          <cell r="C220" t="str">
            <v xml:space="preserve"> - Life-Savings</v>
          </cell>
        </row>
        <row r="221">
          <cell r="A221" t="str">
            <v>MOD_207</v>
          </cell>
          <cell r="B221" t="str">
            <v xml:space="preserve"> - Vida-Riesgo</v>
          </cell>
          <cell r="C221" t="str">
            <v xml:space="preserve"> - Life-Protection</v>
          </cell>
        </row>
        <row r="222">
          <cell r="A222" t="str">
            <v>MOD_208</v>
          </cell>
          <cell r="B222" t="str">
            <v xml:space="preserve"> - Accidentes</v>
          </cell>
          <cell r="C222" t="str">
            <v xml:space="preserve"> - Accidents</v>
          </cell>
        </row>
        <row r="223">
          <cell r="A223" t="str">
            <v>MOD_209</v>
          </cell>
          <cell r="B223" t="str">
            <v>AHORRO GESTIONADO TOTAL</v>
          </cell>
          <cell r="C223" t="str">
            <v xml:space="preserve">TOTAL MANAGED SAVINGS </v>
          </cell>
        </row>
        <row r="224">
          <cell r="A224" t="str">
            <v>MOD_210</v>
          </cell>
          <cell r="B224" t="str">
            <v>Fondos de inversión</v>
          </cell>
          <cell r="C224" t="str">
            <v>Mutual funds</v>
          </cell>
        </row>
        <row r="225">
          <cell r="A225" t="str">
            <v>MOD_211</v>
          </cell>
          <cell r="B225" t="str">
            <v>Aportaciones netas</v>
          </cell>
          <cell r="C225" t="str">
            <v>Net Contributions</v>
          </cell>
        </row>
        <row r="226">
          <cell r="A226" t="str">
            <v>MOD_212</v>
          </cell>
          <cell r="B226" t="str">
            <v>Deudas de operaciones de seguro y reaseguro</v>
          </cell>
          <cell r="C226" t="str">
            <v>Debt due on insurance and reinsurance operations</v>
          </cell>
        </row>
        <row r="227">
          <cell r="A227" t="str">
            <v>MOD_213</v>
          </cell>
          <cell r="B227" t="str">
            <v>A) ACTIVOS INTANGIBLES</v>
          </cell>
          <cell r="C227" t="str">
            <v>A) INTANGIBLE ASSETS</v>
          </cell>
        </row>
        <row r="228">
          <cell r="A228" t="str">
            <v>MOD_214</v>
          </cell>
          <cell r="B228" t="str">
            <v>I. Fondo de comercio</v>
          </cell>
          <cell r="C228" t="str">
            <v>I. Goodwill</v>
          </cell>
        </row>
        <row r="229">
          <cell r="A229" t="str">
            <v>MOD_215</v>
          </cell>
          <cell r="B229" t="str">
            <v>II. Otros activos intangibles</v>
          </cell>
          <cell r="C229" t="str">
            <v>II. Other intangible assets</v>
          </cell>
        </row>
        <row r="230">
          <cell r="A230" t="str">
            <v>MOD_216</v>
          </cell>
          <cell r="B230" t="str">
            <v>B) INMOVILIZADO MATERIAL</v>
          </cell>
          <cell r="C230" t="str">
            <v>B) PROPERTY, PLANT AND EQUIPMENT</v>
          </cell>
        </row>
        <row r="231">
          <cell r="A231" t="str">
            <v>MOD_217</v>
          </cell>
          <cell r="B231" t="str">
            <v>I. Inmuebles de uso propio</v>
          </cell>
          <cell r="C231" t="str">
            <v>I. Real estate for own use</v>
          </cell>
        </row>
        <row r="232">
          <cell r="A232" t="str">
            <v>MOD_218</v>
          </cell>
          <cell r="B232" t="str">
            <v>II. Otro inmovilizado material</v>
          </cell>
          <cell r="C232" t="str">
            <v>II. Other property, plant and equipment</v>
          </cell>
        </row>
        <row r="233">
          <cell r="A233" t="str">
            <v>MOD_219</v>
          </cell>
          <cell r="B233" t="str">
            <v>C) INVERSIONES</v>
          </cell>
          <cell r="C233" t="str">
            <v>C) INVESTMENTS</v>
          </cell>
        </row>
        <row r="234">
          <cell r="A234" t="str">
            <v>MOD_220</v>
          </cell>
          <cell r="B234" t="str">
            <v>I. Inversiones inmobiliarias</v>
          </cell>
          <cell r="C234" t="str">
            <v>I. Real estate investments</v>
          </cell>
        </row>
        <row r="235">
          <cell r="A235" t="str">
            <v>MOD_221</v>
          </cell>
          <cell r="B235" t="str">
            <v>II. Inversiones financieras</v>
          </cell>
          <cell r="C235" t="str">
            <v>II. Financial investments</v>
          </cell>
        </row>
        <row r="236">
          <cell r="A236" t="str">
            <v>MOD_222</v>
          </cell>
          <cell r="B236" t="str">
            <v xml:space="preserve"> 1.   Cartera a vencimiento</v>
          </cell>
          <cell r="C236" t="str">
            <v xml:space="preserve"> 1. Held-to-maturity portfolio</v>
          </cell>
        </row>
        <row r="237">
          <cell r="A237" t="str">
            <v>MOD_223</v>
          </cell>
          <cell r="B237" t="str">
            <v xml:space="preserve"> 2.   Cartera disponible para la venta</v>
          </cell>
          <cell r="C237" t="str">
            <v xml:space="preserve"> 2. Available-for-sale portfolio</v>
          </cell>
        </row>
        <row r="238">
          <cell r="A238" t="str">
            <v>MOD_224</v>
          </cell>
          <cell r="B238" t="str">
            <v xml:space="preserve"> 3.   Cartera de negociación</v>
          </cell>
          <cell r="C238" t="str">
            <v xml:space="preserve"> 3. Trading portfolio</v>
          </cell>
        </row>
        <row r="239">
          <cell r="A239" t="str">
            <v>MOD_225</v>
          </cell>
          <cell r="B239" t="str">
            <v>III. Inversiones contabilizadas aplicando el método de participación</v>
          </cell>
          <cell r="C239" t="str">
            <v>III. Investments recorded by applying the equity method</v>
          </cell>
        </row>
        <row r="240">
          <cell r="A240" t="str">
            <v>MOD_226</v>
          </cell>
          <cell r="B240" t="str">
            <v>IV. Depósitos constituidos por reaseguro aceptado</v>
          </cell>
          <cell r="C240" t="str">
            <v>IV. Deposits established for accepted reinsurance</v>
          </cell>
        </row>
        <row r="241">
          <cell r="A241" t="str">
            <v>MOD_227</v>
          </cell>
          <cell r="B241" t="str">
            <v>V. Otras inversiones</v>
          </cell>
          <cell r="C241" t="str">
            <v>V. Other investments</v>
          </cell>
        </row>
        <row r="242">
          <cell r="A242" t="str">
            <v>MOD_228</v>
          </cell>
          <cell r="B242" t="str">
            <v>D) INVERSIONES POR CUENTA DE TOMADORES DE SEGUROS DE VIDA  QUE ASUMEN EL RIESGO DE LA INVERSIÓN</v>
          </cell>
          <cell r="C242" t="str">
            <v>D) INVESTMENTS ON BEHALF OF LIFE INSURANCE POLICYHOLDERS BEARING THE INVESTMENT RISK</v>
          </cell>
        </row>
        <row r="243">
          <cell r="A243" t="str">
            <v>MOD_229</v>
          </cell>
          <cell r="B243" t="str">
            <v>E) EXISTENCIAS</v>
          </cell>
          <cell r="C243" t="str">
            <v>E) INVENTORIES</v>
          </cell>
        </row>
        <row r="244">
          <cell r="A244" t="str">
            <v>MOD_230</v>
          </cell>
          <cell r="B244" t="str">
            <v>F) PARTICIPACIÓN DEL REASEGURO EN LAS PROVISIONES TÉCNICAS</v>
          </cell>
          <cell r="C244" t="str">
            <v>F) PARTICIPATION OF REINSURANCE IN TECHNICAL PROVISIONS</v>
          </cell>
        </row>
        <row r="245">
          <cell r="A245" t="str">
            <v>MOD_231</v>
          </cell>
          <cell r="B245" t="str">
            <v>G) ACTIVOS POR IMPUESTOS DIFERIDOS</v>
          </cell>
          <cell r="C245" t="str">
            <v>G) DEFERRED TAX ASSETS</v>
          </cell>
        </row>
        <row r="246">
          <cell r="A246" t="str">
            <v>MOD_232</v>
          </cell>
          <cell r="B246" t="str">
            <v>H) CRÉDITOS</v>
          </cell>
          <cell r="C246" t="str">
            <v>H) RECEIVABLES</v>
          </cell>
        </row>
        <row r="247">
          <cell r="A247" t="str">
            <v>MOD_233</v>
          </cell>
          <cell r="B247" t="str">
            <v>I. Créditos por operaciones de seguro directo y coaseguro</v>
          </cell>
          <cell r="C247" t="str">
            <v>I. Receivables on direct insurance and co-insurance operations</v>
          </cell>
        </row>
        <row r="248">
          <cell r="A248" t="str">
            <v>MOD_234</v>
          </cell>
          <cell r="B248" t="str">
            <v>II. Créditos por operaciones de reaseguro</v>
          </cell>
          <cell r="C248" t="str">
            <v>II. Receivables on reinsurance operations</v>
          </cell>
        </row>
        <row r="249">
          <cell r="A249" t="str">
            <v>MOD_235</v>
          </cell>
          <cell r="B249" t="str">
            <v>III. Créditos fiscales</v>
          </cell>
          <cell r="C249" t="str">
            <v>III. Tax receivables</v>
          </cell>
        </row>
        <row r="250">
          <cell r="A250" t="str">
            <v>MOD_236</v>
          </cell>
          <cell r="B250" t="str">
            <v xml:space="preserve"> 1.   Impuesto sobre beneficios a cobrar</v>
          </cell>
          <cell r="C250" t="str">
            <v xml:space="preserve"> 1. Tax on profits receivable</v>
          </cell>
        </row>
        <row r="251">
          <cell r="A251" t="str">
            <v>MOD_237</v>
          </cell>
          <cell r="B251" t="str">
            <v xml:space="preserve"> 2.   Otros créditos fiscales</v>
          </cell>
          <cell r="C251" t="str">
            <v xml:space="preserve"> 2. Other tax receivables</v>
          </cell>
        </row>
        <row r="252">
          <cell r="A252" t="str">
            <v>MOD_238</v>
          </cell>
          <cell r="B252" t="str">
            <v>IV. Créditos sociales y otros</v>
          </cell>
          <cell r="C252" t="str">
            <v>IV. Corporate and other receivables</v>
          </cell>
        </row>
        <row r="253">
          <cell r="A253" t="str">
            <v>MOD_239</v>
          </cell>
          <cell r="B253" t="str">
            <v>V. Accionistas por desembolsos exigidos</v>
          </cell>
          <cell r="C253" t="str">
            <v>V. Shareholders, called capital</v>
          </cell>
        </row>
        <row r="254">
          <cell r="A254" t="str">
            <v>MOD_240</v>
          </cell>
          <cell r="B254" t="str">
            <v>I) TESORERÍA</v>
          </cell>
          <cell r="C254" t="str">
            <v>I) CASH</v>
          </cell>
        </row>
        <row r="255">
          <cell r="A255" t="str">
            <v>MOD_241</v>
          </cell>
          <cell r="B255" t="str">
            <v>J) AJUSTES POR PERIODIFICACIÓN</v>
          </cell>
          <cell r="C255" t="str">
            <v>J) ACCRUAL ADJUSTMENTS</v>
          </cell>
        </row>
        <row r="256">
          <cell r="A256" t="str">
            <v>MOD_242</v>
          </cell>
          <cell r="B256" t="str">
            <v>K) OTROS ACTIVOS</v>
          </cell>
          <cell r="C256" t="str">
            <v>K) OTHER ASSETS</v>
          </cell>
        </row>
        <row r="257">
          <cell r="A257" t="str">
            <v>MOD_243</v>
          </cell>
          <cell r="B257" t="str">
            <v>L) ACTIVOS NO CORRIENTES CLASIFICADOS COMO MANTENIDOS PARA LA VENTA Y DE ACTIVIDADES INTERRUMPIDAS</v>
          </cell>
          <cell r="C257" t="str">
            <v>L) NON-CURRENT ASSETS HELD FOR SALE AND FROM DISCONTINUED OPERATIONS</v>
          </cell>
        </row>
        <row r="258">
          <cell r="A258" t="str">
            <v>MOD_244</v>
          </cell>
          <cell r="B258" t="str">
            <v xml:space="preserve">TOTAL ACTIVO </v>
          </cell>
          <cell r="C258" t="str">
            <v>TOTAL ASSETS</v>
          </cell>
        </row>
        <row r="259">
          <cell r="A259" t="str">
            <v>MOD_245</v>
          </cell>
          <cell r="B259" t="str">
            <v>A) PATRIMONIO NETO</v>
          </cell>
          <cell r="C259" t="str">
            <v>A) EQUITY</v>
          </cell>
        </row>
        <row r="260">
          <cell r="A260" t="str">
            <v>MOD_246</v>
          </cell>
          <cell r="B260" t="str">
            <v>I. Capital desembolsado</v>
          </cell>
          <cell r="C260" t="str">
            <v>I. Paid-up capital</v>
          </cell>
        </row>
        <row r="261">
          <cell r="A261" t="str">
            <v>MOD_247</v>
          </cell>
          <cell r="B261" t="str">
            <v xml:space="preserve">II. Prima de emisión </v>
          </cell>
          <cell r="C261" t="str">
            <v>II. Share premium</v>
          </cell>
        </row>
        <row r="262">
          <cell r="A262" t="str">
            <v>MOD_248</v>
          </cell>
          <cell r="B262" t="str">
            <v>III. Reservas</v>
          </cell>
          <cell r="C262" t="str">
            <v>III. Reserves</v>
          </cell>
        </row>
        <row r="263">
          <cell r="A263" t="str">
            <v>MOD_249</v>
          </cell>
          <cell r="B263" t="str">
            <v>IV. Dividendo a cuenta</v>
          </cell>
          <cell r="C263" t="str">
            <v>IV. Interim dividend</v>
          </cell>
        </row>
        <row r="264">
          <cell r="A264" t="str">
            <v>MOD_250</v>
          </cell>
          <cell r="B264" t="str">
            <v>V. Acciones propias</v>
          </cell>
          <cell r="C264" t="str">
            <v>V. Treasury Stock</v>
          </cell>
        </row>
        <row r="265">
          <cell r="A265" t="str">
            <v>MOD_251</v>
          </cell>
          <cell r="B265" t="str">
            <v>VI. Resultado del ejercicio atribuible a la Sociedad dominante</v>
          </cell>
          <cell r="C265" t="str">
            <v>VI. Result attributable to controlling company</v>
          </cell>
        </row>
        <row r="266">
          <cell r="A266" t="str">
            <v>MOD_252</v>
          </cell>
          <cell r="B266" t="str">
            <v>VII. Otros instrumentos de patrimonio neto</v>
          </cell>
          <cell r="C266" t="str">
            <v>VII. Other equity instruments</v>
          </cell>
        </row>
        <row r="267">
          <cell r="A267" t="str">
            <v>MOD_253</v>
          </cell>
          <cell r="B267" t="str">
            <v>VIII. Ajustes por cambios de valor</v>
          </cell>
          <cell r="C267" t="str">
            <v>VIII. Valuation change adjustments</v>
          </cell>
        </row>
        <row r="268">
          <cell r="A268" t="str">
            <v>MOD_254</v>
          </cell>
          <cell r="B268" t="str">
            <v>IX. Diferencias de conversión</v>
          </cell>
          <cell r="C268" t="str">
            <v>IX. Currency conversion differences</v>
          </cell>
        </row>
        <row r="269">
          <cell r="A269" t="str">
            <v>MOD_255</v>
          </cell>
          <cell r="B269" t="str">
            <v xml:space="preserve"> Patrimonio atribuido a los accionistas de la Sociedad dominante</v>
          </cell>
          <cell r="C269" t="str">
            <v>Equity attributable to the controlling company’s shareholders</v>
          </cell>
        </row>
        <row r="270">
          <cell r="A270" t="str">
            <v>MOD_256</v>
          </cell>
          <cell r="B270" t="str">
            <v xml:space="preserve"> Participaciones no dominantes</v>
          </cell>
          <cell r="C270" t="str">
            <v>Non-controlling interests</v>
          </cell>
        </row>
        <row r="271">
          <cell r="A271" t="str">
            <v>MOD_257</v>
          </cell>
          <cell r="B271" t="str">
            <v>B) PASIVOS SUBORDINADOS</v>
          </cell>
          <cell r="C271" t="str">
            <v>B) SUBORDINATED LIABILITIES</v>
          </cell>
        </row>
        <row r="272">
          <cell r="A272" t="str">
            <v>MOD_258</v>
          </cell>
          <cell r="B272" t="str">
            <v>C) PROVISIONES TÉCNICAS</v>
          </cell>
          <cell r="C272" t="str">
            <v>C) TECHNICAL PROVISIONS</v>
          </cell>
        </row>
        <row r="273">
          <cell r="A273" t="str">
            <v>MOD_259</v>
          </cell>
          <cell r="B273" t="str">
            <v>I. Provisiones para primas no consumidas y para riesgos en curso</v>
          </cell>
          <cell r="C273" t="str">
            <v>I. Provisions for unearned premiums and unexpired risks</v>
          </cell>
        </row>
        <row r="274">
          <cell r="A274" t="str">
            <v>MOD_260</v>
          </cell>
          <cell r="B274" t="str">
            <v>II. Provisión de seguros de vida</v>
          </cell>
          <cell r="C274" t="str">
            <v>II. Provisions for life insurance</v>
          </cell>
        </row>
        <row r="275">
          <cell r="A275" t="str">
            <v>MOD_261</v>
          </cell>
          <cell r="B275" t="str">
            <v>III. Provisión para prestaciones</v>
          </cell>
          <cell r="C275" t="str">
            <v>III. Provision for outstanding claims</v>
          </cell>
        </row>
        <row r="276">
          <cell r="A276" t="str">
            <v>MOD_262</v>
          </cell>
          <cell r="B276" t="str">
            <v>IV. Otras provisiones técnicas</v>
          </cell>
          <cell r="C276" t="str">
            <v>IV. Other technical provisions</v>
          </cell>
        </row>
        <row r="277">
          <cell r="A277" t="str">
            <v>MOD_263</v>
          </cell>
          <cell r="B277" t="str">
            <v>D) PROVISIONES TÉCNICAS RELATIVAS AL SEGURO DE VIDA CUANDO EL RIESGO DE LA INVERSIÓN LO ASUMEN LOS TOMADORES</v>
          </cell>
          <cell r="C277" t="str">
            <v>D) TECHNICAL PROVISIONS FOR LIFE INSURANCE WHERE POLICYHOLDERS BEAR THE INVESTMENT RISK</v>
          </cell>
        </row>
        <row r="278">
          <cell r="A278" t="str">
            <v>MOD_264</v>
          </cell>
          <cell r="B278" t="str">
            <v>E) PROVISIONES PARA RIESGOS Y GASTOS</v>
          </cell>
          <cell r="C278" t="str">
            <v>E) PROVISIONS FOR RISKS AND EXPENSES</v>
          </cell>
        </row>
        <row r="279">
          <cell r="A279" t="str">
            <v>MOD_265</v>
          </cell>
          <cell r="B279" t="str">
            <v>F) DEPÓSITOS RECIBIDOS POR REASEGURO CEDIDO Y RETROCEDIDO</v>
          </cell>
          <cell r="C279" t="str">
            <v>F) DEPOSITS RECEIVED ON CEDED AND RETROCEDED REINSURANCE</v>
          </cell>
        </row>
        <row r="280">
          <cell r="A280" t="str">
            <v>MOD_266</v>
          </cell>
          <cell r="B280" t="str">
            <v>G) PASIVOS POR IMPUESTOS DIFERIDOS</v>
          </cell>
          <cell r="C280" t="str">
            <v>G) DEFERRED TAX LIABILITIES</v>
          </cell>
        </row>
        <row r="281">
          <cell r="A281" t="str">
            <v>MOD_267</v>
          </cell>
          <cell r="B281" t="str">
            <v>H) DEUDAS</v>
          </cell>
          <cell r="C281" t="str">
            <v>H) DEBT</v>
          </cell>
        </row>
        <row r="282">
          <cell r="A282" t="str">
            <v>MOD_268</v>
          </cell>
          <cell r="B282" t="str">
            <v>I. Emisión de obligaciones y otros valores negociables</v>
          </cell>
          <cell r="C282" t="str">
            <v>I. Issue of debentures and other negotiable securities</v>
          </cell>
        </row>
        <row r="283">
          <cell r="A283" t="str">
            <v>MOD_269</v>
          </cell>
          <cell r="B283" t="str">
            <v>II. Deudas con entidades de crédito</v>
          </cell>
          <cell r="C283" t="str">
            <v>II. Due to credit institutions</v>
          </cell>
        </row>
        <row r="284">
          <cell r="A284" t="str">
            <v>MOD_270</v>
          </cell>
          <cell r="B284" t="str">
            <v>III. Otros pasivos financieros</v>
          </cell>
          <cell r="C284" t="str">
            <v>III. Other financial liabilities</v>
          </cell>
        </row>
        <row r="285">
          <cell r="A285" t="str">
            <v>MOD_271</v>
          </cell>
          <cell r="B285" t="str">
            <v>IV. Deudas por operaciones de seguro directo y coaseguro</v>
          </cell>
          <cell r="C285" t="str">
            <v>IV. Due on direct insurance and co-insurance operations</v>
          </cell>
        </row>
        <row r="286">
          <cell r="A286" t="str">
            <v>MOD_272</v>
          </cell>
          <cell r="B286" t="str">
            <v>V. Deudas por operaciones de reaseguro</v>
          </cell>
          <cell r="C286" t="str">
            <v>V. Due on reinsurance operations</v>
          </cell>
        </row>
        <row r="287">
          <cell r="A287" t="str">
            <v>MOD_273</v>
          </cell>
          <cell r="B287" t="str">
            <v>VI. Deudas fiscales</v>
          </cell>
          <cell r="C287" t="str">
            <v>VI. Tax liabilities</v>
          </cell>
        </row>
        <row r="288">
          <cell r="A288" t="str">
            <v>MOD_274</v>
          </cell>
          <cell r="B288" t="str">
            <v xml:space="preserve"> 1. Impuesto sobre beneficios a pagar</v>
          </cell>
          <cell r="C288" t="str">
            <v>1. Tax on profits to be paid</v>
          </cell>
        </row>
        <row r="289">
          <cell r="A289" t="str">
            <v>MOD_275</v>
          </cell>
          <cell r="B289" t="str">
            <v xml:space="preserve"> 2. Otras deudas fiscales</v>
          </cell>
          <cell r="C289" t="str">
            <v>2. Other tax liabilities</v>
          </cell>
        </row>
        <row r="290">
          <cell r="A290" t="str">
            <v>MOD_276</v>
          </cell>
          <cell r="B290" t="str">
            <v>VII. Otras deudas</v>
          </cell>
          <cell r="C290" t="str">
            <v>VII. Other debts</v>
          </cell>
        </row>
        <row r="291">
          <cell r="A291" t="str">
            <v>MOD_277</v>
          </cell>
          <cell r="B291" t="str">
            <v>I) AJUSTES POR PERIODIFICACIÓN</v>
          </cell>
          <cell r="C291" t="str">
            <v>I) ACCRUAL ADJUSTMENTS</v>
          </cell>
        </row>
        <row r="292">
          <cell r="A292" t="str">
            <v>MOD_278</v>
          </cell>
          <cell r="B292" t="str">
            <v>J) PASIVOS ASOCIADOS A ACTIVOS NO CORRIENTES CLASIFICADOS COMO MANTENIDOS PARA LA VENTA Y DE ACTIVIDADES INTERRUMPIDAS</v>
          </cell>
          <cell r="C292" t="str">
            <v>J) LIABILITIES LINKED TO NON-CURRENT ASSETS HELD FOR SALE AND FROM DISCONTINUED OPERATIONS</v>
          </cell>
        </row>
        <row r="293">
          <cell r="A293" t="str">
            <v>MOD_279</v>
          </cell>
          <cell r="B293" t="str">
            <v xml:space="preserve">TOTAL PASIVO Y PATRIMONIO NETO </v>
          </cell>
          <cell r="C293" t="str">
            <v>TOTAL LIABILITIES AND EQUITY</v>
          </cell>
        </row>
        <row r="294">
          <cell r="A294" t="str">
            <v>MOD_280</v>
          </cell>
          <cell r="B294" t="str">
            <v xml:space="preserve">I. INGRESOS NEGOCIO ASEGURADOR  </v>
          </cell>
          <cell r="C294" t="str">
            <v>I. REVENUE FROM INSURANCE BUSINESS</v>
          </cell>
        </row>
        <row r="295">
          <cell r="A295" t="str">
            <v>MOD_281</v>
          </cell>
          <cell r="B295" t="str">
            <v xml:space="preserve"> 1. Primas imputadas al ejercicio, netas </v>
          </cell>
          <cell r="C295" t="str">
            <v xml:space="preserve"> 1. Premiums allocated to the financial year, net</v>
          </cell>
        </row>
        <row r="296">
          <cell r="A296" t="str">
            <v>MOD_282</v>
          </cell>
          <cell r="B296" t="str">
            <v xml:space="preserve">  a) Primas emitidas seguro directo</v>
          </cell>
          <cell r="C296" t="str">
            <v xml:space="preserve">  a) Written premiums, direct insurance</v>
          </cell>
        </row>
        <row r="297">
          <cell r="A297" t="str">
            <v>MOD_283</v>
          </cell>
          <cell r="B297" t="str">
            <v xml:space="preserve">  b)  Primas reaseguro aceptado</v>
          </cell>
          <cell r="C297" t="str">
            <v xml:space="preserve">  b) Premiums from accepted reinsurance</v>
          </cell>
        </row>
        <row r="298">
          <cell r="A298" t="str">
            <v>MOD_284</v>
          </cell>
          <cell r="B298" t="str">
            <v xml:space="preserve">  c)  Primas reaseguro cedido</v>
          </cell>
          <cell r="C298" t="str">
            <v xml:space="preserve">  c) Premiums from ceded reinsurance</v>
          </cell>
        </row>
        <row r="299">
          <cell r="A299" t="str">
            <v>MOD_285</v>
          </cell>
          <cell r="B299" t="str">
            <v xml:space="preserve">  d)  Variación de las provisiones para primas y riesgos en curso, netas</v>
          </cell>
          <cell r="C299" t="str">
            <v xml:space="preserve">  d) Variations in provisions for unearned premiums and unexpired risks</v>
          </cell>
        </row>
        <row r="300">
          <cell r="A300" t="str">
            <v>MOD_286</v>
          </cell>
          <cell r="B300" t="str">
            <v xml:space="preserve">   Seguro directo</v>
          </cell>
          <cell r="C300" t="str">
            <v xml:space="preserve">    Direct insurance</v>
          </cell>
        </row>
        <row r="301">
          <cell r="A301" t="str">
            <v>MOD_287</v>
          </cell>
          <cell r="B301" t="str">
            <v xml:space="preserve">   Reaseguro aceptado</v>
          </cell>
          <cell r="C301" t="str">
            <v xml:space="preserve">    Accepted reinsurance</v>
          </cell>
        </row>
        <row r="302">
          <cell r="A302" t="str">
            <v>MOD_288</v>
          </cell>
          <cell r="B302" t="str">
            <v xml:space="preserve">   Reaseguro cedido</v>
          </cell>
          <cell r="C302" t="str">
            <v xml:space="preserve">    Ceded reinsurance</v>
          </cell>
        </row>
        <row r="303">
          <cell r="A303" t="str">
            <v>MOD_289</v>
          </cell>
          <cell r="B303" t="str">
            <v xml:space="preserve"> 2. Participación en beneficios de sociedades puestas en equivalencia </v>
          </cell>
          <cell r="C303" t="str">
            <v xml:space="preserve"> 2. Share in profits from equity-accounted companies</v>
          </cell>
        </row>
        <row r="304">
          <cell r="A304" t="str">
            <v>MOD_290</v>
          </cell>
          <cell r="B304" t="str">
            <v xml:space="preserve"> 3.  Ingresos de las inversiones </v>
          </cell>
          <cell r="C304" t="str">
            <v xml:space="preserve"> 3. Revenue from investments</v>
          </cell>
        </row>
        <row r="305">
          <cell r="A305" t="str">
            <v>MOD_291</v>
          </cell>
          <cell r="B305" t="str">
            <v xml:space="preserve">  a) De explotación</v>
          </cell>
          <cell r="C305" t="str">
            <v xml:space="preserve">  a) From operations</v>
          </cell>
        </row>
        <row r="306">
          <cell r="A306" t="str">
            <v>MOD_292</v>
          </cell>
          <cell r="B306" t="str">
            <v xml:space="preserve">  b) De patrimonio</v>
          </cell>
          <cell r="C306" t="str">
            <v xml:space="preserve">  b) From equity</v>
          </cell>
        </row>
        <row r="307">
          <cell r="A307" t="str">
            <v>MOD_293</v>
          </cell>
          <cell r="B307" t="str">
            <v xml:space="preserve"> 4. Plusvalías en las inversiones por cuenta de tomadores de seguros de vida que asumen el riesgo de la inversión </v>
          </cell>
          <cell r="C307" t="str">
            <v xml:space="preserve"> 4. Gains on investments on behalf of life insurance policyholders bearing the investment risk</v>
          </cell>
        </row>
        <row r="308">
          <cell r="A308" t="str">
            <v>MOD_294</v>
          </cell>
          <cell r="B308" t="str">
            <v xml:space="preserve"> 5. Otros ingresos técnicos </v>
          </cell>
          <cell r="C308" t="str">
            <v xml:space="preserve"> 5. Other technical revenue</v>
          </cell>
        </row>
        <row r="309">
          <cell r="A309" t="str">
            <v>MOD_295</v>
          </cell>
          <cell r="B309" t="str">
            <v xml:space="preserve"> 6. Otros ingresos no técnicos </v>
          </cell>
          <cell r="C309" t="str">
            <v xml:space="preserve"> 6. Other non-technical revenue</v>
          </cell>
        </row>
        <row r="310">
          <cell r="A310" t="str">
            <v>MOD_296</v>
          </cell>
          <cell r="B310" t="str">
            <v xml:space="preserve"> 7. Diferencias positivas de cambio </v>
          </cell>
          <cell r="C310" t="str">
            <v xml:space="preserve"> 7. Positive foreign exchange differences</v>
          </cell>
        </row>
        <row r="311">
          <cell r="A311" t="str">
            <v>MOD_297</v>
          </cell>
          <cell r="B311" t="str">
            <v xml:space="preserve"> 8. Reversión de la provisión por deterioro de activos </v>
          </cell>
          <cell r="C311" t="str">
            <v xml:space="preserve"> 8. Reversal of the asset impairment provision</v>
          </cell>
        </row>
        <row r="312">
          <cell r="A312" t="str">
            <v>MOD_298</v>
          </cell>
          <cell r="B312" t="str">
            <v>TOTAL INGRESOS NEGOCIO ASEGURADOR</v>
          </cell>
          <cell r="C312" t="str">
            <v>TOTAL REVENUE FROM INSURANCE BUSINESS</v>
          </cell>
        </row>
        <row r="313">
          <cell r="A313" t="str">
            <v>MOD_299</v>
          </cell>
          <cell r="B313" t="str">
            <v xml:space="preserve">II. GASTOS NEGOCIO ASEGURADOR  </v>
          </cell>
          <cell r="C313" t="str">
            <v>II. INSURANCE BUSINESS EXPENSES</v>
          </cell>
        </row>
        <row r="314">
          <cell r="A314" t="str">
            <v>MOD_300</v>
          </cell>
          <cell r="B314" t="str">
            <v xml:space="preserve"> 1. Siniestralidad del ejercicio, neta </v>
          </cell>
          <cell r="C314" t="str">
            <v xml:space="preserve"> 1. Incurred claims for the year, net</v>
          </cell>
        </row>
        <row r="315">
          <cell r="A315" t="str">
            <v>MOD_301</v>
          </cell>
          <cell r="B315" t="str">
            <v xml:space="preserve">  a) Prestaciones pagadas y variación de la provisión para prestaciones, neta</v>
          </cell>
          <cell r="C315" t="str">
            <v xml:space="preserve">  a) Claims paid and variation in provision for claims, net</v>
          </cell>
        </row>
        <row r="316">
          <cell r="A316" t="str">
            <v>MOD_302</v>
          </cell>
          <cell r="B316" t="str">
            <v xml:space="preserve">   Seguro directo</v>
          </cell>
          <cell r="C316" t="str">
            <v xml:space="preserve">   Direct insurance</v>
          </cell>
        </row>
        <row r="317">
          <cell r="A317" t="str">
            <v>MOD_303</v>
          </cell>
          <cell r="B317" t="str">
            <v xml:space="preserve">   Reaseguro aceptado</v>
          </cell>
          <cell r="C317" t="str">
            <v xml:space="preserve">   Accepted reinsurance</v>
          </cell>
        </row>
        <row r="318">
          <cell r="A318" t="str">
            <v>MOD_304</v>
          </cell>
          <cell r="B318" t="str">
            <v xml:space="preserve">   Reaseguro cedido</v>
          </cell>
          <cell r="C318" t="str">
            <v xml:space="preserve">   Ceded reinsurance</v>
          </cell>
        </row>
        <row r="319">
          <cell r="A319" t="str">
            <v>MOD_305</v>
          </cell>
          <cell r="B319" t="str">
            <v xml:space="preserve">  b) Gastos imputables a las prestaciones</v>
          </cell>
          <cell r="C319" t="str">
            <v xml:space="preserve">  b) Claims-related expenses</v>
          </cell>
        </row>
        <row r="320">
          <cell r="A320" t="str">
            <v>MOD_306</v>
          </cell>
          <cell r="B320" t="str">
            <v xml:space="preserve"> 2. Variación de otras provisiones técnicas, netas </v>
          </cell>
          <cell r="C320" t="str">
            <v xml:space="preserve"> 2. Variation in other technical provisions, net</v>
          </cell>
        </row>
        <row r="321">
          <cell r="A321" t="str">
            <v>MOD_307</v>
          </cell>
          <cell r="B321" t="str">
            <v xml:space="preserve"> 3.  Participación en beneficios y extornos </v>
          </cell>
          <cell r="C321" t="str">
            <v xml:space="preserve"> 3. Profit sharing and returned premiums</v>
          </cell>
        </row>
        <row r="322">
          <cell r="A322" t="str">
            <v>MOD_308</v>
          </cell>
          <cell r="B322" t="str">
            <v xml:space="preserve"> 4.  Gastos de explotación netos </v>
          </cell>
          <cell r="C322" t="str">
            <v xml:space="preserve"> 4. Net operating expenses</v>
          </cell>
        </row>
        <row r="323">
          <cell r="A323" t="str">
            <v>MOD_309</v>
          </cell>
          <cell r="B323" t="str">
            <v xml:space="preserve">  a) Gastos de adquisición</v>
          </cell>
          <cell r="C323" t="str">
            <v xml:space="preserve">  a) Acquisition expenses</v>
          </cell>
        </row>
        <row r="324">
          <cell r="A324" t="str">
            <v>MOD_310</v>
          </cell>
          <cell r="B324" t="str">
            <v xml:space="preserve">  b) Gastos de administración</v>
          </cell>
          <cell r="C324" t="str">
            <v xml:space="preserve">  b) Administration expenses</v>
          </cell>
        </row>
        <row r="325">
          <cell r="A325" t="str">
            <v>MOD_311</v>
          </cell>
          <cell r="B325" t="str">
            <v xml:space="preserve">  c) Comisiones y participación en el reaseguro</v>
          </cell>
          <cell r="C325" t="str">
            <v xml:space="preserve">  c) Commissions and participation in reinsurance</v>
          </cell>
        </row>
        <row r="326">
          <cell r="A326" t="str">
            <v>MOD_312</v>
          </cell>
          <cell r="B326" t="str">
            <v xml:space="preserve"> 5. Participación en pérdidas de sociedades puestas en equivalencia </v>
          </cell>
          <cell r="C326" t="str">
            <v xml:space="preserve"> 5. Share in losses from equity-accounted companies</v>
          </cell>
        </row>
        <row r="327">
          <cell r="A327" t="str">
            <v>MOD_313</v>
          </cell>
          <cell r="B327" t="str">
            <v xml:space="preserve"> 6. Gastos de las inversiones </v>
          </cell>
          <cell r="C327" t="str">
            <v xml:space="preserve"> 6. Expenses from investments</v>
          </cell>
        </row>
        <row r="328">
          <cell r="A328" t="str">
            <v>MOD_314</v>
          </cell>
          <cell r="B328" t="str">
            <v xml:space="preserve">  a) De explotación</v>
          </cell>
          <cell r="C328" t="str">
            <v xml:space="preserve">  a) From operations</v>
          </cell>
        </row>
        <row r="329">
          <cell r="A329" t="str">
            <v>MOD_315</v>
          </cell>
          <cell r="B329" t="str">
            <v xml:space="preserve">  b) De patrimonio y de cuentas financieras</v>
          </cell>
          <cell r="C329" t="str">
            <v xml:space="preserve">  b) From equity and financial accounts</v>
          </cell>
        </row>
        <row r="330">
          <cell r="A330" t="str">
            <v>MOD_316</v>
          </cell>
          <cell r="B330" t="str">
            <v xml:space="preserve"> 7. Minusvalías en las inversiones por cuenta de tomadores de seguros de vida que asumen el riesgo de la inversión </v>
          </cell>
          <cell r="C330" t="str">
            <v xml:space="preserve"> 7. Losses on investments on behalf of life insurance policyholders bearing the investment risk</v>
          </cell>
        </row>
        <row r="331">
          <cell r="A331" t="str">
            <v>MOD_317</v>
          </cell>
          <cell r="B331" t="str">
            <v xml:space="preserve"> 8. Otros gastos  técnicos </v>
          </cell>
          <cell r="C331" t="str">
            <v xml:space="preserve"> 8. Other technical expenses</v>
          </cell>
        </row>
        <row r="332">
          <cell r="A332" t="str">
            <v>MOD_318</v>
          </cell>
          <cell r="B332" t="str">
            <v xml:space="preserve"> 9. Otros gastos no técnicos </v>
          </cell>
          <cell r="C332" t="str">
            <v xml:space="preserve"> 9. Other non-technical expenses</v>
          </cell>
        </row>
        <row r="333">
          <cell r="A333" t="str">
            <v>MOD_319</v>
          </cell>
          <cell r="B333" t="str">
            <v xml:space="preserve"> 10. Diferencias negativas de cambio </v>
          </cell>
          <cell r="C333" t="str">
            <v xml:space="preserve"> 10. Negative foreign exchange differences</v>
          </cell>
        </row>
        <row r="334">
          <cell r="A334" t="str">
            <v>MOD_320</v>
          </cell>
          <cell r="B334" t="str">
            <v xml:space="preserve"> 11. Dotación a la provisión por deterioro de activos </v>
          </cell>
          <cell r="C334" t="str">
            <v xml:space="preserve"> 11. Allowance to the asset impairment provision</v>
          </cell>
        </row>
        <row r="335">
          <cell r="A335" t="str">
            <v>MOD_321</v>
          </cell>
          <cell r="B335" t="str">
            <v>TOTAL GASTOS NEGOCIO ASEGURADOR</v>
          </cell>
          <cell r="C335" t="str">
            <v>TOTAL EXPENSES FROM INSURANCE BUSINESS</v>
          </cell>
        </row>
        <row r="336">
          <cell r="A336" t="str">
            <v>MOD_322</v>
          </cell>
          <cell r="B336" t="str">
            <v>RESULTADO DEL NEGOCIO ASEGURADOR</v>
          </cell>
          <cell r="C336" t="str">
            <v>RESULT FROM THE INSURANCE BUSINESS</v>
          </cell>
        </row>
        <row r="337">
          <cell r="A337" t="str">
            <v>MOD_323</v>
          </cell>
          <cell r="B337" t="str">
            <v xml:space="preserve">III. OTRAS ACTIVIDADES  </v>
          </cell>
          <cell r="C337" t="str">
            <v>III. OTHER ACTIVITIES</v>
          </cell>
        </row>
        <row r="338">
          <cell r="A338" t="str">
            <v>MOD_324</v>
          </cell>
          <cell r="B338" t="str">
            <v xml:space="preserve"> 1. Ingresos de explotación </v>
          </cell>
          <cell r="C338" t="str">
            <v xml:space="preserve"> 1. Operating revenue</v>
          </cell>
        </row>
        <row r="339">
          <cell r="A339" t="str">
            <v>MOD_325</v>
          </cell>
          <cell r="B339" t="str">
            <v xml:space="preserve"> 2.  Gastos de explotación </v>
          </cell>
          <cell r="C339" t="str">
            <v xml:space="preserve"> 2. Operating expenses</v>
          </cell>
        </row>
        <row r="340">
          <cell r="A340" t="str">
            <v>MOD_326</v>
          </cell>
          <cell r="B340" t="str">
            <v xml:space="preserve"> 3. Ingresos financieros netos </v>
          </cell>
          <cell r="C340" t="str">
            <v xml:space="preserve"> 3. Net financial income</v>
          </cell>
        </row>
        <row r="341">
          <cell r="A341" t="str">
            <v>MOD_327</v>
          </cell>
          <cell r="B341" t="str">
            <v xml:space="preserve">  a) Ingresos financieros</v>
          </cell>
          <cell r="C341" t="str">
            <v xml:space="preserve">  a) Financial income</v>
          </cell>
        </row>
        <row r="342">
          <cell r="A342" t="str">
            <v>MOD_328</v>
          </cell>
          <cell r="B342" t="str">
            <v xml:space="preserve">  b) Gastos financieros</v>
          </cell>
          <cell r="C342" t="str">
            <v xml:space="preserve">  b) Financial expenses</v>
          </cell>
        </row>
        <row r="343">
          <cell r="A343" t="str">
            <v>MOD_329</v>
          </cell>
          <cell r="B343" t="str">
            <v xml:space="preserve"> 4. Resultados de participaciones minoritarias </v>
          </cell>
          <cell r="C343" t="str">
            <v xml:space="preserve"> 4. Results from non-controlling interests</v>
          </cell>
        </row>
        <row r="344">
          <cell r="A344" t="str">
            <v>MOD_330</v>
          </cell>
          <cell r="B344" t="str">
            <v xml:space="preserve">  a) Participación en beneficios de sociedades puestas en equivalencia</v>
          </cell>
          <cell r="C344" t="str">
            <v xml:space="preserve">  a) Share in profits from equity-accounted companies</v>
          </cell>
        </row>
        <row r="345">
          <cell r="A345" t="str">
            <v>MOD_331</v>
          </cell>
          <cell r="B345" t="str">
            <v xml:space="preserve">  b) Participación en pérdidas de sociedades puestas en equivalencia</v>
          </cell>
          <cell r="C345" t="str">
            <v xml:space="preserve">  b) Share in losses from equity-accounted companies</v>
          </cell>
        </row>
        <row r="346">
          <cell r="A346" t="str">
            <v>MOD_332</v>
          </cell>
          <cell r="B346" t="str">
            <v xml:space="preserve"> 5. Reversión provisión deterioro de activos </v>
          </cell>
          <cell r="C346" t="str">
            <v xml:space="preserve"> 5. Reversal of asset impairment provision</v>
          </cell>
        </row>
        <row r="347">
          <cell r="A347" t="str">
            <v>MOD_333</v>
          </cell>
          <cell r="B347" t="str">
            <v xml:space="preserve"> 6. Dotación provisión deterioro de activos </v>
          </cell>
          <cell r="C347" t="str">
            <v xml:space="preserve"> 6. Allowance to the asset impairment provision</v>
          </cell>
        </row>
        <row r="348">
          <cell r="A348" t="str">
            <v>MOD_334</v>
          </cell>
          <cell r="B348" t="str">
            <v xml:space="preserve"> 7. Resultado de la enajenación de activos no corrientes clasificados como mantenidos para la venta no incluidos en las actividades interrumpidas </v>
          </cell>
          <cell r="C348" t="str">
            <v xml:space="preserve"> 7. Result from the disposal of non-current assets classified as held for sale, not included in discontinued operations</v>
          </cell>
        </row>
        <row r="349">
          <cell r="A349" t="str">
            <v>MOD_335</v>
          </cell>
          <cell r="B349" t="str">
            <v>RESULTADO DE OTRAS ACTIVIDADES</v>
          </cell>
          <cell r="C349" t="str">
            <v>RESULT FROM OTHER ACTIVITIES</v>
          </cell>
        </row>
        <row r="350">
          <cell r="A350" t="str">
            <v>MOD_336</v>
          </cell>
          <cell r="B350" t="str">
            <v xml:space="preserve">IV. RESULTADO POR REEXPRESIÓN DE ESTADOS FINANCIEROS  </v>
          </cell>
          <cell r="C350" t="str">
            <v>IV. RESULT ON RESTATEMENT OF FINANCIAL ACCOUNTS</v>
          </cell>
        </row>
        <row r="351">
          <cell r="A351" t="str">
            <v>MOD_337</v>
          </cell>
          <cell r="B351" t="str">
            <v xml:space="preserve">V. RESULTADO ANTES DE IMPUESTOS DE OPERACIONES CONTINUADAS  </v>
          </cell>
          <cell r="C351" t="str">
            <v>V. RESULT BEFORE TAXES FROM ONGOING OPERATIONS</v>
          </cell>
        </row>
        <row r="352">
          <cell r="A352" t="str">
            <v>MOD_338</v>
          </cell>
          <cell r="B352" t="str">
            <v xml:space="preserve">VI. IMPUESTO SOBRE BENEFICIOS DE OPERACIONES CONTINUADAS  </v>
          </cell>
          <cell r="C352" t="str">
            <v>VI. TAX ON PROFITS FROM ONGOING OPERATIONS</v>
          </cell>
        </row>
        <row r="353">
          <cell r="A353" t="str">
            <v>MOD_339</v>
          </cell>
          <cell r="B353" t="str">
            <v xml:space="preserve">VII. RESULTADO DESPUÉS DE IMPUESTOS DE OPERACIONES CONTINUADAS  </v>
          </cell>
          <cell r="C353" t="str">
            <v>VII. RESULT AFTER TAX FROM ONGOING OPERATIONS</v>
          </cell>
        </row>
        <row r="354">
          <cell r="A354" t="str">
            <v>MOD_340</v>
          </cell>
          <cell r="B354" t="str">
            <v xml:space="preserve">VIII. RESULTADO DESPUÉS DE IMPUESTOS DE OPERACIONES INTERRUMPIDAS  </v>
          </cell>
          <cell r="C354" t="str">
            <v>VIII. RESULT AFTER TAX FROM DISCONTINUED OPERATIONS</v>
          </cell>
        </row>
        <row r="355">
          <cell r="A355" t="str">
            <v>MOD_341</v>
          </cell>
          <cell r="B355" t="str">
            <v xml:space="preserve">IX. RESULTADO DEL EJERCICIO  </v>
          </cell>
          <cell r="C355" t="str">
            <v>IX. RESULT FOR THE FINANCIAL YEAR</v>
          </cell>
        </row>
        <row r="356">
          <cell r="A356" t="str">
            <v>MOD_342</v>
          </cell>
          <cell r="B356" t="str">
            <v xml:space="preserve"> 1. Atribuible a participaciones no dominantes </v>
          </cell>
          <cell r="C356" t="str">
            <v xml:space="preserve"> 1. Attributable to non-controlling interests</v>
          </cell>
        </row>
        <row r="357">
          <cell r="A357" t="str">
            <v>MOD_343</v>
          </cell>
          <cell r="B357" t="str">
            <v xml:space="preserve"> 2.  Atribuible a la Sociedad dominante </v>
          </cell>
          <cell r="C357" t="str">
            <v xml:space="preserve"> 2. Attributable to the controlling company</v>
          </cell>
        </row>
        <row r="358">
          <cell r="A358" t="str">
            <v>MOD_344</v>
          </cell>
          <cell r="B358" t="str">
            <v>Balboa de Panamá</v>
          </cell>
          <cell r="C358" t="str">
            <v>Panamanian balboa</v>
          </cell>
        </row>
        <row r="359">
          <cell r="A359" t="str">
            <v>MOD_345</v>
          </cell>
          <cell r="B359" t="str">
            <v>Peso dominicano</v>
          </cell>
          <cell r="C359" t="str">
            <v>Dominican peso</v>
          </cell>
        </row>
        <row r="360">
          <cell r="A360" t="str">
            <v>MOD_346</v>
          </cell>
          <cell r="B360" t="str">
            <v>Lempira Honduras</v>
          </cell>
          <cell r="C360" t="str">
            <v>Honduran lempira</v>
          </cell>
        </row>
        <row r="361">
          <cell r="A361" t="str">
            <v>MOD_347</v>
          </cell>
          <cell r="B361" t="str">
            <v>IMPORTE BRUTO</v>
          </cell>
          <cell r="C361" t="str">
            <v>GROSS AMOUNT</v>
          </cell>
        </row>
        <row r="362">
          <cell r="A362" t="str">
            <v>MOD_348</v>
          </cell>
          <cell r="B362" t="str">
            <v>IMPUESTO SOBRE BENEFICIOS</v>
          </cell>
          <cell r="C362" t="str">
            <v>TAX ON PROFITS</v>
          </cell>
        </row>
        <row r="363">
          <cell r="A363" t="str">
            <v>MOD_349</v>
          </cell>
          <cell r="B363" t="str">
            <v>ATRIBUIBLE A INTERESES MINORITARIOS</v>
          </cell>
          <cell r="C363" t="str">
            <v>ATTRIBUTABLE TO NON-CONTROLLING INTERESTS</v>
          </cell>
        </row>
        <row r="364">
          <cell r="A364" t="str">
            <v>MOD_350</v>
          </cell>
          <cell r="B364" t="str">
            <v>ATRIBUIBLE A LA SOCIEDAD DOMINANTE</v>
          </cell>
          <cell r="C364" t="str">
            <v>ATTRIBUTABLE TO CONTROLLING COMPANY</v>
          </cell>
        </row>
        <row r="365">
          <cell r="A365" t="str">
            <v>MOD_351</v>
          </cell>
          <cell r="B365" t="str">
            <v>CONCEPTO</v>
          </cell>
          <cell r="C365" t="str">
            <v>ITEM</v>
          </cell>
        </row>
        <row r="366">
          <cell r="A366" t="str">
            <v>MOD_352</v>
          </cell>
          <cell r="B366" t="str">
            <v>A) RESULTADO CONSOLIDADO DEL EJERCICIO</v>
          </cell>
          <cell r="C366" t="str">
            <v>A) CONSOLIDATED RESULT FOR THE YEAR</v>
          </cell>
        </row>
        <row r="367">
          <cell r="A367" t="str">
            <v>MOD_353</v>
          </cell>
          <cell r="B367" t="str">
            <v>B) OTROS INGRESOS (GASTOS) RECONOCIDOS</v>
          </cell>
          <cell r="C367" t="str">
            <v>B) OTHER RECOGNIZED REVENUE (EXPENSES)</v>
          </cell>
        </row>
        <row r="368">
          <cell r="A368" t="str">
            <v>MOD_354</v>
          </cell>
          <cell r="B368" t="str">
            <v>1. Activos financieros disponibles para la venta</v>
          </cell>
          <cell r="C368" t="str">
            <v>1. Financial assets available for sale</v>
          </cell>
        </row>
        <row r="369">
          <cell r="A369" t="str">
            <v>MOD_355</v>
          </cell>
          <cell r="B369" t="str">
            <v>a) Ganancias (Pérdidas) por valoración</v>
          </cell>
          <cell r="C369" t="str">
            <v>a) Valuation gains (losses)</v>
          </cell>
        </row>
        <row r="370">
          <cell r="A370" t="str">
            <v>MOD_356</v>
          </cell>
          <cell r="B370" t="str">
            <v>b) Importes transferidos a la cuenta de pérdidas y ganancias</v>
          </cell>
          <cell r="C370" t="str">
            <v>b) Amounts transferred to the income statement</v>
          </cell>
        </row>
        <row r="371">
          <cell r="A371" t="str">
            <v>MOD_357</v>
          </cell>
          <cell r="B371" t="str">
            <v>c) Otras reclasificaciones</v>
          </cell>
          <cell r="C371" t="str">
            <v>c) Other reclassifications</v>
          </cell>
        </row>
        <row r="372">
          <cell r="A372" t="str">
            <v>MOD_358</v>
          </cell>
          <cell r="B372" t="str">
            <v>2. Diferencias de conversión</v>
          </cell>
          <cell r="C372" t="str">
            <v>2. Currency conversion differences</v>
          </cell>
        </row>
        <row r="373">
          <cell r="A373" t="str">
            <v>MOD_359</v>
          </cell>
          <cell r="B373" t="str">
            <v>a) Ganancias (Pérdidas) por valoración</v>
          </cell>
          <cell r="C373" t="str">
            <v>a) Valuation gains (losses)</v>
          </cell>
        </row>
        <row r="374">
          <cell r="A374" t="str">
            <v>MOD_360</v>
          </cell>
          <cell r="B374" t="str">
            <v>b) Importes transferidos a la cuenta de pérdidas y ganancias</v>
          </cell>
          <cell r="C374" t="str">
            <v>b) Amounts transferred to the income statement</v>
          </cell>
        </row>
        <row r="375">
          <cell r="A375" t="str">
            <v>MOD_361</v>
          </cell>
          <cell r="B375" t="str">
            <v>c) Otras reclasificaciones</v>
          </cell>
          <cell r="C375" t="str">
            <v>c) Other reclassifications</v>
          </cell>
        </row>
        <row r="376">
          <cell r="A376" t="str">
            <v>MOD_362</v>
          </cell>
          <cell r="B376" t="str">
            <v>3. Contabilidad tácita</v>
          </cell>
          <cell r="C376" t="str">
            <v>3. Shadow accounting</v>
          </cell>
        </row>
        <row r="377">
          <cell r="A377" t="str">
            <v>MOD_363</v>
          </cell>
          <cell r="B377" t="str">
            <v>a) Ganancias (Pérdidas) por valoración</v>
          </cell>
          <cell r="C377" t="str">
            <v>a) Valuation gains (losses)</v>
          </cell>
        </row>
        <row r="378">
          <cell r="A378" t="str">
            <v>MOD_364</v>
          </cell>
          <cell r="B378" t="str">
            <v>b) Importes transferidos a la cuenta de pérdidas y ganancias</v>
          </cell>
          <cell r="C378" t="str">
            <v>b) Amounts transferred to the income statement</v>
          </cell>
        </row>
        <row r="379">
          <cell r="A379" t="str">
            <v>MOD_365</v>
          </cell>
          <cell r="B379" t="str">
            <v>c) Otras reclasificaciones</v>
          </cell>
          <cell r="C379" t="str">
            <v>c) Other reclassifications</v>
          </cell>
        </row>
        <row r="380">
          <cell r="A380" t="str">
            <v>MOD_366</v>
          </cell>
          <cell r="B380" t="str">
            <v>4. Entidades valoradas por el método de la participación</v>
          </cell>
          <cell r="C380" t="str">
            <v>4. Equity-accounted entities</v>
          </cell>
        </row>
        <row r="381">
          <cell r="A381" t="str">
            <v>MOD_367</v>
          </cell>
          <cell r="B381" t="str">
            <v>a) Ganancias (Pérdidas) por valoración</v>
          </cell>
          <cell r="C381" t="str">
            <v>a) Valuation gains (losses)</v>
          </cell>
        </row>
        <row r="382">
          <cell r="A382" t="str">
            <v>MOD_368</v>
          </cell>
          <cell r="B382" t="str">
            <v>b) Importes transferidos a la cuenta de pérdidas y ganancias</v>
          </cell>
          <cell r="C382" t="str">
            <v>b) Amounts transferred to the income statement</v>
          </cell>
        </row>
        <row r="383">
          <cell r="A383" t="str">
            <v>MOD_369</v>
          </cell>
          <cell r="B383" t="str">
            <v>c) Otras reclasificaciones</v>
          </cell>
          <cell r="C383" t="str">
            <v>c) Other reclassifications</v>
          </cell>
        </row>
        <row r="384">
          <cell r="A384" t="str">
            <v>MOD_370</v>
          </cell>
          <cell r="B384" t="str">
            <v>5. Otros ingresos y gastos reconocidos</v>
          </cell>
          <cell r="C384" t="str">
            <v>5. Other recognized revenue and expenses</v>
          </cell>
        </row>
        <row r="385">
          <cell r="A385" t="str">
            <v>MOD_371</v>
          </cell>
          <cell r="B385" t="str">
            <v>TOTALES</v>
          </cell>
          <cell r="C385" t="str">
            <v>TOTALS</v>
          </cell>
        </row>
        <row r="386">
          <cell r="A386" t="str">
            <v>MOD_372</v>
          </cell>
          <cell r="B386" t="str">
            <v>Solvencia</v>
          </cell>
          <cell r="C386" t="str">
            <v>Solvency</v>
          </cell>
        </row>
        <row r="387">
          <cell r="A387" t="str">
            <v>MOD_373</v>
          </cell>
          <cell r="B387" t="str">
            <v>CONCEPTO</v>
          </cell>
          <cell r="C387" t="str">
            <v>ITEM</v>
          </cell>
        </row>
        <row r="388">
          <cell r="A388" t="str">
            <v>MOD_374</v>
          </cell>
          <cell r="B388" t="str">
            <v>Inmuebles</v>
          </cell>
          <cell r="C388" t="str">
            <v>Real estate</v>
          </cell>
        </row>
        <row r="389">
          <cell r="A389" t="str">
            <v>MOD_375</v>
          </cell>
          <cell r="B389" t="str">
            <v>Por Tipo de negocio:</v>
          </cell>
          <cell r="C389" t="str">
            <v>By Type of business:</v>
          </cell>
        </row>
        <row r="390">
          <cell r="A390" t="str">
            <v>MOD_376</v>
          </cell>
          <cell r="B390" t="str">
            <v>Por Región:</v>
          </cell>
          <cell r="C390" t="str">
            <v>By Region:</v>
          </cell>
        </row>
        <row r="391">
          <cell r="A391" t="str">
            <v>MOD_377</v>
          </cell>
          <cell r="B391" t="str">
            <v>Por Cedente:</v>
          </cell>
          <cell r="C391" t="str">
            <v>By Ceding company:</v>
          </cell>
        </row>
        <row r="392">
          <cell r="A392" t="str">
            <v>MOD_378</v>
          </cell>
          <cell r="B392" t="str">
            <v>Por Ramos:</v>
          </cell>
          <cell r="C392" t="str">
            <v>By Insurance Lines:</v>
          </cell>
        </row>
        <row r="393">
          <cell r="A393" t="str">
            <v>MOD_379</v>
          </cell>
          <cell r="B393" t="str">
            <v>Ene.-Mar.</v>
          </cell>
          <cell r="C393" t="str">
            <v>Jan.-Mar.</v>
          </cell>
        </row>
        <row r="394">
          <cell r="A394" t="str">
            <v>MOD_380</v>
          </cell>
          <cell r="B394" t="str">
            <v>Abr.-Jun.</v>
          </cell>
          <cell r="C394" t="str">
            <v>Apr.-Jun.</v>
          </cell>
        </row>
        <row r="395">
          <cell r="A395" t="str">
            <v>MOD_381</v>
          </cell>
          <cell r="B395" t="str">
            <v>Jul.-Sept.</v>
          </cell>
          <cell r="C395" t="str">
            <v>Jul.-Sept.</v>
          </cell>
        </row>
        <row r="396">
          <cell r="A396" t="str">
            <v>MOD_382</v>
          </cell>
          <cell r="B396" t="str">
            <v>Sept.-Dic.</v>
          </cell>
          <cell r="C396" t="str">
            <v>Sept.-Dec.</v>
          </cell>
        </row>
        <row r="397">
          <cell r="A397" t="str">
            <v>MOD_383</v>
          </cell>
          <cell r="B397" t="str">
            <v>Trimestre</v>
          </cell>
          <cell r="C397" t="str">
            <v>Quarter</v>
          </cell>
        </row>
        <row r="398">
          <cell r="A398" t="str">
            <v>MOD_384</v>
          </cell>
          <cell r="B398" t="str">
            <v>Período</v>
          </cell>
          <cell r="C398" t="str">
            <v>Period</v>
          </cell>
        </row>
        <row r="399">
          <cell r="A399" t="str">
            <v>MOD_385</v>
          </cell>
          <cell r="B399" t="str">
            <v>Importes consolidados</v>
          </cell>
          <cell r="C399" t="str">
            <v>Consolidated figures</v>
          </cell>
        </row>
        <row r="400">
          <cell r="A400" t="str">
            <v>MOD_386</v>
          </cell>
          <cell r="B400" t="str">
            <v>Primas emitidas y aceptadas - Total</v>
          </cell>
          <cell r="C400" t="str">
            <v>Written and accepted premiums - Total</v>
          </cell>
        </row>
        <row r="401">
          <cell r="A401" t="str">
            <v>MOD_387</v>
          </cell>
          <cell r="B401" t="str">
            <v>Primas emitidas y aceptadas - No Vida</v>
          </cell>
          <cell r="C401" t="str">
            <v>Written and accepted premiums - Non-Life</v>
          </cell>
        </row>
        <row r="402">
          <cell r="A402" t="str">
            <v>MOD_388</v>
          </cell>
          <cell r="B402" t="str">
            <v>Primas emitidas y aceptadas - Vida</v>
          </cell>
          <cell r="C402" t="str">
            <v>Written and accepted premiums - Life</v>
          </cell>
        </row>
        <row r="403">
          <cell r="A403" t="str">
            <v>MOD_389</v>
          </cell>
          <cell r="B403" t="str">
            <v xml:space="preserve">Resultado neto </v>
          </cell>
          <cell r="C403" t="str">
            <v>Net result</v>
          </cell>
        </row>
        <row r="404">
          <cell r="A404" t="str">
            <v>MOD_390</v>
          </cell>
          <cell r="B404" t="str">
            <v>Ratio combinado</v>
          </cell>
          <cell r="C404" t="str">
            <v>Combined ratio</v>
          </cell>
        </row>
        <row r="405">
          <cell r="A405" t="str">
            <v>MOD_391</v>
          </cell>
          <cell r="B405" t="str">
            <v>Ratio de siniestralidad</v>
          </cell>
          <cell r="C405" t="str">
            <v>Loss ratio</v>
          </cell>
        </row>
        <row r="406">
          <cell r="A406" t="str">
            <v>MOD_392</v>
          </cell>
          <cell r="B406" t="str">
            <v>Ratio de gastos</v>
          </cell>
          <cell r="C406" t="str">
            <v>Expense ratio</v>
          </cell>
        </row>
        <row r="407">
          <cell r="A407" t="str">
            <v>MOD_393</v>
          </cell>
          <cell r="B407" t="str">
            <v>Importes por unidad de negocio</v>
          </cell>
          <cell r="C407" t="str">
            <v>Figures by business unit</v>
          </cell>
        </row>
        <row r="408">
          <cell r="A408" t="str">
            <v>MOD_394</v>
          </cell>
          <cell r="B408" t="str">
            <v>Δ Anual</v>
          </cell>
          <cell r="C408" t="str">
            <v>Δ Annual</v>
          </cell>
        </row>
        <row r="409">
          <cell r="A409" t="str">
            <v>MOD_395</v>
          </cell>
          <cell r="B409" t="str">
            <v xml:space="preserve">Δ </v>
          </cell>
          <cell r="C409" t="str">
            <v xml:space="preserve">Δ </v>
          </cell>
        </row>
        <row r="410">
          <cell r="A410" t="str">
            <v>MOD_396</v>
          </cell>
          <cell r="B410" t="str">
            <v>Patrimonio Neto</v>
          </cell>
          <cell r="C410" t="str">
            <v>Equity</v>
          </cell>
        </row>
        <row r="411">
          <cell r="A411" t="str">
            <v>MOD_397</v>
          </cell>
          <cell r="B411" t="str">
            <v>Obligaciones Senior</v>
          </cell>
          <cell r="C411" t="str">
            <v>Senior debt</v>
          </cell>
        </row>
        <row r="412">
          <cell r="A412" t="str">
            <v>MOD_398</v>
          </cell>
          <cell r="B412" t="str">
            <v>Deuda Subordinada</v>
          </cell>
          <cell r="C412" t="str">
            <v>Subordinated debt</v>
          </cell>
        </row>
        <row r="413">
          <cell r="A413" t="str">
            <v>MOD_399</v>
          </cell>
          <cell r="B413" t="str">
            <v>Deuda Bancaria</v>
          </cell>
          <cell r="C413" t="str">
            <v>Bank debt</v>
          </cell>
        </row>
        <row r="414">
          <cell r="A414" t="str">
            <v>MOD_400</v>
          </cell>
          <cell r="B414" t="str">
            <v>Millones de euros</v>
          </cell>
          <cell r="C414" t="str">
            <v>Million eur</v>
          </cell>
        </row>
        <row r="415">
          <cell r="A415" t="str">
            <v>MOD_401</v>
          </cell>
          <cell r="B415" t="str">
            <v>Valor de Mercado</v>
          </cell>
          <cell r="C415" t="str">
            <v>Market Value</v>
          </cell>
        </row>
        <row r="416">
          <cell r="A416" t="str">
            <v>MOD_402</v>
          </cell>
          <cell r="B416" t="str">
            <v>Rentabilidad Contable</v>
          </cell>
          <cell r="C416" t="str">
            <v>Accounting Yield</v>
          </cell>
        </row>
        <row r="417">
          <cell r="A417" t="str">
            <v>MOD_403</v>
          </cell>
          <cell r="B417" t="str">
            <v>Rentabilidad de Mercado</v>
          </cell>
          <cell r="C417" t="str">
            <v>Market Yield</v>
          </cell>
        </row>
        <row r="418">
          <cell r="A418" t="str">
            <v>MOD_404</v>
          </cell>
          <cell r="B418" t="str">
            <v>Duración Modificada</v>
          </cell>
          <cell r="C418" t="str">
            <v>Modified Duration</v>
          </cell>
        </row>
        <row r="419">
          <cell r="A419" t="str">
            <v>MOD_405</v>
          </cell>
          <cell r="B419" t="str">
            <v>No Vida (IBERIA + MAPFRE RE + GLOBAL RISKS)</v>
          </cell>
          <cell r="C419" t="str">
            <v>Non Life (IBERIA + MAPFRE RE + GLOBAL RISKS)</v>
          </cell>
        </row>
        <row r="420">
          <cell r="A420" t="str">
            <v>MOD_406</v>
          </cell>
          <cell r="B420" t="str">
            <v>30.06.2018</v>
          </cell>
          <cell r="C420" t="str">
            <v>06.30.2018</v>
          </cell>
        </row>
        <row r="421">
          <cell r="A421" t="str">
            <v>MOD_407</v>
          </cell>
          <cell r="B421" t="str">
            <v>31.03.2017</v>
          </cell>
          <cell r="C421" t="str">
            <v>03.31.2017</v>
          </cell>
        </row>
        <row r="422">
          <cell r="A422" t="str">
            <v>MOD_408</v>
          </cell>
          <cell r="B422" t="str">
            <v>30.06.2017</v>
          </cell>
          <cell r="C422" t="str">
            <v>06.30.2017</v>
          </cell>
        </row>
        <row r="423">
          <cell r="A423" t="str">
            <v>MOD_409</v>
          </cell>
          <cell r="B423" t="str">
            <v>Vida (IBERIA)</v>
          </cell>
          <cell r="C423" t="str">
            <v>Life (IBERIA)</v>
          </cell>
        </row>
        <row r="424">
          <cell r="A424" t="str">
            <v>MOD_410</v>
          </cell>
          <cell r="B424" t="str">
            <v>30.09.2017</v>
          </cell>
          <cell r="C424" t="str">
            <v>09.30.2017</v>
          </cell>
        </row>
        <row r="425">
          <cell r="A425" t="str">
            <v>MOD_411</v>
          </cell>
          <cell r="B425" t="str">
            <v>31.12.2017</v>
          </cell>
          <cell r="C425" t="str">
            <v>12.31.2017</v>
          </cell>
        </row>
        <row r="426">
          <cell r="A426" t="str">
            <v>MOD_412</v>
          </cell>
          <cell r="B426" t="str">
            <v>Rupia Indonesia</v>
          </cell>
          <cell r="C426" t="str">
            <v>Indonesian rupiah</v>
          </cell>
        </row>
        <row r="427">
          <cell r="A427" t="str">
            <v>MOD_413</v>
          </cell>
          <cell r="B427" t="str">
            <v>INTERNACIONAL</v>
          </cell>
          <cell r="C427" t="str">
            <v>INTERNATIONAL</v>
          </cell>
        </row>
        <row r="428">
          <cell r="A428" t="str">
            <v>MOD_414</v>
          </cell>
          <cell r="B428" t="str">
            <v>México</v>
          </cell>
          <cell r="C428" t="str">
            <v>Mexico</v>
          </cell>
        </row>
        <row r="429">
          <cell r="A429" t="str">
            <v>MOD_415</v>
          </cell>
          <cell r="B429" t="str">
            <v>Panamá</v>
          </cell>
          <cell r="C429" t="str">
            <v>Panama</v>
          </cell>
        </row>
        <row r="430">
          <cell r="A430" t="str">
            <v>MOD_416</v>
          </cell>
          <cell r="B430" t="str">
            <v>Rep. Dominicana</v>
          </cell>
          <cell r="C430" t="str">
            <v>Dominican Rep.</v>
          </cell>
        </row>
        <row r="431">
          <cell r="A431" t="str">
            <v>MOD_417</v>
          </cell>
          <cell r="B431" t="str">
            <v>Perú</v>
          </cell>
          <cell r="C431" t="str">
            <v>Peru</v>
          </cell>
        </row>
        <row r="432">
          <cell r="A432" t="str">
            <v>MOD_418</v>
          </cell>
          <cell r="B432" t="str">
            <v>Turquía</v>
          </cell>
          <cell r="C432" t="str">
            <v>Turkey</v>
          </cell>
        </row>
        <row r="433">
          <cell r="A433" t="str">
            <v>MOD_419</v>
          </cell>
          <cell r="B433" t="str">
            <v>Italia</v>
          </cell>
          <cell r="C433" t="str">
            <v>Italy</v>
          </cell>
        </row>
        <row r="434">
          <cell r="A434" t="str">
            <v>MOD_420</v>
          </cell>
          <cell r="B434" t="str">
            <v>Alemania</v>
          </cell>
          <cell r="C434" t="str">
            <v>Germany</v>
          </cell>
        </row>
        <row r="435">
          <cell r="A435" t="str">
            <v>MOD_421</v>
          </cell>
          <cell r="B435" t="str">
            <v>Filipinas</v>
          </cell>
          <cell r="C435" t="str">
            <v>Phillipines</v>
          </cell>
        </row>
        <row r="436">
          <cell r="A436" t="str">
            <v>MOD_422</v>
          </cell>
          <cell r="B436" t="str">
            <v>FILIPINAS</v>
          </cell>
          <cell r="C436" t="str">
            <v>PHILLIPINES</v>
          </cell>
        </row>
        <row r="437">
          <cell r="A437" t="str">
            <v>MOD_423</v>
          </cell>
          <cell r="B437" t="str">
            <v>Primas por país</v>
          </cell>
          <cell r="C437" t="str">
            <v>Premiums by country</v>
          </cell>
        </row>
        <row r="438">
          <cell r="A438" t="str">
            <v>MOD_424</v>
          </cell>
          <cell r="B438" t="str">
            <v>Datos Acumulados</v>
          </cell>
          <cell r="C438" t="str">
            <v>Accumulated figures</v>
          </cell>
        </row>
        <row r="439">
          <cell r="A439" t="str">
            <v>MOD_425</v>
          </cell>
          <cell r="B439" t="str">
            <v>Datos Trimestrales</v>
          </cell>
          <cell r="C439" t="str">
            <v>Quarterly standalone figures</v>
          </cell>
        </row>
        <row r="440">
          <cell r="A440" t="str">
            <v>MOD_426</v>
          </cell>
          <cell r="B440" t="str">
            <v>DICIEMBRE 2017</v>
          </cell>
          <cell r="C440" t="str">
            <v>DECEMBER 2017</v>
          </cell>
        </row>
        <row r="441">
          <cell r="A441" t="str">
            <v>MOD_427</v>
          </cell>
          <cell r="B441" t="str">
            <v>Huracán Harvey</v>
          </cell>
          <cell r="C441" t="str">
            <v>Hurricane Harvey</v>
          </cell>
        </row>
        <row r="442">
          <cell r="A442" t="str">
            <v>MOD_428</v>
          </cell>
          <cell r="B442" t="str">
            <v>Huracán Irma</v>
          </cell>
          <cell r="C442" t="str">
            <v>Hurricane Irma</v>
          </cell>
        </row>
        <row r="443">
          <cell r="A443" t="str">
            <v>MOD_429</v>
          </cell>
          <cell r="B443" t="str">
            <v>Huracán María</v>
          </cell>
          <cell r="C443" t="str">
            <v>Hurricane Maria</v>
          </cell>
        </row>
        <row r="444">
          <cell r="A444" t="str">
            <v>MOD_430</v>
          </cell>
          <cell r="B444" t="str">
            <v>Terremoto México (Chiapas)</v>
          </cell>
          <cell r="C444" t="str">
            <v>Mexico earthquake (Chiapas)</v>
          </cell>
        </row>
        <row r="445">
          <cell r="A445" t="str">
            <v>MOD_431</v>
          </cell>
          <cell r="B445" t="str">
            <v>Terremoto México (Puebla)</v>
          </cell>
          <cell r="C445" t="str">
            <v>Mexico earthquake (Puebla)</v>
          </cell>
        </row>
        <row r="446">
          <cell r="A446" t="str">
            <v>MOD_432</v>
          </cell>
          <cell r="B446" t="str">
            <v>VARIACIÓN MAR 18 / DIC 2017</v>
          </cell>
          <cell r="C446" t="str">
            <v>VARIATION MAR 18 / DEC 2017</v>
          </cell>
        </row>
        <row r="447">
          <cell r="A447" t="str">
            <v>MOD_433</v>
          </cell>
          <cell r="B447" t="str">
            <v>MARZO 2018</v>
          </cell>
          <cell r="C447" t="str">
            <v>MARCH 2018</v>
          </cell>
        </row>
        <row r="448">
          <cell r="A448" t="str">
            <v>MOD_434</v>
          </cell>
          <cell r="B448" t="str">
            <v xml:space="preserve">Northeast </v>
          </cell>
          <cell r="C448" t="str">
            <v xml:space="preserve">Northeast </v>
          </cell>
        </row>
        <row r="449">
          <cell r="A449" t="str">
            <v>MOD_435</v>
          </cell>
          <cell r="B449" t="str">
            <v>Ratio a 31/12/2017</v>
          </cell>
          <cell r="C449" t="str">
            <v>Ratio to 12/31/2017</v>
          </cell>
        </row>
        <row r="450">
          <cell r="A450" t="str">
            <v>MOD_436</v>
          </cell>
          <cell r="B450" t="str">
            <v>Impacto de transitoria de provisiones técnicas</v>
          </cell>
          <cell r="C450" t="str">
            <v>Impact of transitional for technical provisions</v>
          </cell>
        </row>
        <row r="451">
          <cell r="A451" t="str">
            <v>MOD_437</v>
          </cell>
          <cell r="B451" t="str">
            <v>Impacto de transitoria de acciones</v>
          </cell>
          <cell r="C451" t="str">
            <v>Impact of equity transitional</v>
          </cell>
        </row>
        <row r="452">
          <cell r="A452" t="str">
            <v>MOD_438</v>
          </cell>
          <cell r="B452" t="str">
            <v>Impacto de transitoria de activos en otra moneda diferente al euro</v>
          </cell>
          <cell r="C452" t="str">
            <v>Impact of transtional for assets in non-euro currencies</v>
          </cell>
        </row>
        <row r="453">
          <cell r="A453" t="str">
            <v>MOD_439</v>
          </cell>
          <cell r="B453" t="str">
            <v>Total ratio sin medidas transitorias</v>
          </cell>
          <cell r="C453" t="str">
            <v>Total ratio without transitionals</v>
          </cell>
        </row>
        <row r="454">
          <cell r="A454" t="str">
            <v>MOD_440</v>
          </cell>
          <cell r="B454" t="str">
            <v>Impacto de ajuste por casamiento</v>
          </cell>
          <cell r="C454" t="str">
            <v>Impact of matching adjustment</v>
          </cell>
        </row>
        <row r="455">
          <cell r="A455" t="str">
            <v>MOD_441</v>
          </cell>
          <cell r="B455" t="str">
            <v>Impacto de ajuste por volatilidad</v>
          </cell>
          <cell r="C455" t="str">
            <v>Impact of volatility adjustment</v>
          </cell>
        </row>
        <row r="456">
          <cell r="A456" t="str">
            <v>MOD_442</v>
          </cell>
          <cell r="B456" t="str">
            <v>Total ratio sin ajustes por casamiento y volatilidad</v>
          </cell>
          <cell r="C456" t="str">
            <v>Total ratio without matching and volatility adjustments</v>
          </cell>
        </row>
        <row r="457">
          <cell r="A457" t="str">
            <v>MOD_443</v>
          </cell>
          <cell r="B457" t="str">
            <v>REGIÓN</v>
          </cell>
          <cell r="C457" t="str">
            <v>REGION</v>
          </cell>
        </row>
        <row r="458">
          <cell r="A458" t="str">
            <v>MOD_444</v>
          </cell>
          <cell r="B458" t="str">
            <v>REGIÓN / PAÍS</v>
          </cell>
          <cell r="C458" t="str">
            <v>REGION / COUNTRY</v>
          </cell>
        </row>
        <row r="459">
          <cell r="A459" t="str">
            <v>MOD_445</v>
          </cell>
          <cell r="B459" t="str">
            <v>PAÍS</v>
          </cell>
          <cell r="C459" t="str">
            <v>COUNTRY</v>
          </cell>
        </row>
        <row r="460">
          <cell r="A460" t="str">
            <v>MOD_446</v>
          </cell>
          <cell r="B460" t="str">
            <v>ÁREA / UNIDAD DE NEGOCIO</v>
          </cell>
          <cell r="C460" t="str">
            <v>AREA / BUSINESS UNIT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</row>
        <row r="480">
          <cell r="A480" t="str">
            <v>MOD_464</v>
          </cell>
        </row>
        <row r="481">
          <cell r="A481" t="str">
            <v>MOD_465</v>
          </cell>
        </row>
        <row r="482">
          <cell r="A482" t="str">
            <v>MOD_466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29" customWidth="1"/>
    <col min="2" max="2" width="43.5703125" style="29" customWidth="1"/>
    <col min="3" max="3" width="34.5703125" style="29" customWidth="1"/>
    <col min="4" max="4" width="2" style="29" customWidth="1"/>
    <col min="5" max="5" width="10.85546875" style="29" customWidth="1"/>
    <col min="6" max="14" width="10.85546875" style="29" hidden="1" customWidth="1"/>
    <col min="15" max="15" width="0" style="29" hidden="1" customWidth="1"/>
    <col min="16" max="16384" width="10.85546875" style="29" hidden="1"/>
  </cols>
  <sheetData>
    <row r="1" spans="2:6" ht="14.45" x14ac:dyDescent="0.35"/>
    <row r="2" spans="2:6" ht="14.45" x14ac:dyDescent="0.35"/>
    <row r="3" spans="2:6" ht="14.45" x14ac:dyDescent="0.35"/>
    <row r="4" spans="2:6" x14ac:dyDescent="0.25">
      <c r="C4" s="70"/>
      <c r="D4" s="70"/>
      <c r="E4" s="70"/>
      <c r="F4" s="70"/>
    </row>
    <row r="5" spans="2:6" ht="24.95" customHeight="1" x14ac:dyDescent="0.25">
      <c r="B5" s="72" t="s">
        <v>214</v>
      </c>
      <c r="C5" s="70"/>
      <c r="D5" s="70"/>
      <c r="E5" s="70"/>
      <c r="F5" s="70"/>
    </row>
    <row r="6" spans="2:6" x14ac:dyDescent="0.25">
      <c r="C6" s="70"/>
      <c r="D6" s="70"/>
      <c r="E6" s="70"/>
      <c r="F6" s="70"/>
    </row>
    <row r="7" spans="2:6" ht="24.95" customHeight="1" x14ac:dyDescent="0.25">
      <c r="B7" s="75" t="s">
        <v>137</v>
      </c>
      <c r="C7" s="70"/>
      <c r="D7" s="71"/>
      <c r="E7" s="70"/>
      <c r="F7" s="70"/>
    </row>
    <row r="8" spans="2:6" x14ac:dyDescent="0.25">
      <c r="B8" s="73"/>
      <c r="C8" s="70"/>
      <c r="D8" s="70"/>
      <c r="E8" s="70"/>
      <c r="F8" s="70"/>
    </row>
    <row r="9" spans="2:6" ht="24.95" customHeight="1" x14ac:dyDescent="0.25">
      <c r="B9" s="75" t="s">
        <v>138</v>
      </c>
      <c r="C9" s="70"/>
      <c r="D9" s="71"/>
      <c r="E9" s="70"/>
      <c r="F9" s="70"/>
    </row>
    <row r="10" spans="2:6" x14ac:dyDescent="0.25">
      <c r="B10" s="73"/>
      <c r="C10" s="70"/>
      <c r="D10" s="70"/>
      <c r="E10" s="70"/>
      <c r="F10" s="70"/>
    </row>
    <row r="11" spans="2:6" ht="24.95" customHeight="1" x14ac:dyDescent="0.25">
      <c r="B11" s="75" t="s">
        <v>139</v>
      </c>
      <c r="C11" s="70"/>
      <c r="D11" s="71"/>
      <c r="E11" s="71"/>
    </row>
    <row r="12" spans="2:6" x14ac:dyDescent="0.25">
      <c r="B12" s="73"/>
      <c r="C12" s="70"/>
      <c r="D12" s="70"/>
      <c r="E12" s="70"/>
      <c r="F12" s="70"/>
    </row>
    <row r="13" spans="2:6" ht="24.95" customHeight="1" x14ac:dyDescent="0.25">
      <c r="B13" s="75" t="s">
        <v>156</v>
      </c>
    </row>
    <row r="14" spans="2:6" ht="16.5" x14ac:dyDescent="0.3">
      <c r="B14" s="33"/>
    </row>
    <row r="15" spans="2:6" ht="24.75" customHeight="1" x14ac:dyDescent="0.25">
      <c r="B15" s="75" t="s">
        <v>166</v>
      </c>
    </row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hidden="1" x14ac:dyDescent="0.25"/>
    <row r="29" hidden="1" x14ac:dyDescent="0.25"/>
    <row r="30" hidden="1" x14ac:dyDescent="0.25"/>
    <row r="31" x14ac:dyDescent="0.25"/>
    <row r="32" x14ac:dyDescent="0.25"/>
    <row r="33" x14ac:dyDescent="0.25"/>
    <row r="34" x14ac:dyDescent="0.25"/>
  </sheetData>
  <hyperlinks>
    <hyperlink ref="B7" location="'12M 2018_BS'!A1" display="Consolidated Balance Sheet "/>
    <hyperlink ref="B9" location="'12M 2018_Con P&amp;L'!A1" display="Consolidated Profit &amp; Loss"/>
    <hyperlink ref="B11" location="'12M 2018_P&amp;L by BU'!A1" display="Profit &amp; Loss by Business Unit"/>
    <hyperlink ref="B13" location="'Quarterly standalone'!A1" display="Quarterly standalone figures"/>
    <hyperlink ref="B15" location="'Prem &amp; Attr. Result by Country'!A1" display="Premiums and attributable result by Country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30" customFormat="1" ht="50.1" customHeight="1" x14ac:dyDescent="0.25">
      <c r="B2" s="31" t="str">
        <f>+CONCATENATE("Consolidated balance sheet - "&amp;Index!$B$5)</f>
        <v>Consolidated balance sheet - 12M 2018</v>
      </c>
      <c r="C2" s="32"/>
      <c r="D2" s="32"/>
      <c r="E2" s="32"/>
    </row>
    <row r="3" spans="2:5" ht="68.45" customHeight="1" x14ac:dyDescent="0.25"/>
    <row r="4" spans="2:5" ht="36.75" customHeight="1" x14ac:dyDescent="0.25">
      <c r="B4" s="4"/>
      <c r="C4" s="5" t="s">
        <v>165</v>
      </c>
      <c r="D4" s="6" t="s">
        <v>215</v>
      </c>
    </row>
    <row r="5" spans="2:5" ht="18" x14ac:dyDescent="0.25">
      <c r="B5" s="7" t="s">
        <v>16</v>
      </c>
      <c r="C5" s="8">
        <v>3422.9152905791298</v>
      </c>
      <c r="D5" s="9">
        <v>3072.3741142577301</v>
      </c>
    </row>
    <row r="6" spans="2:5" ht="18" x14ac:dyDescent="0.25">
      <c r="B6" s="10" t="s">
        <v>17</v>
      </c>
      <c r="C6" s="11">
        <v>1882.96968540941</v>
      </c>
      <c r="D6" s="12">
        <v>1689.0314644201701</v>
      </c>
    </row>
    <row r="7" spans="2:5" ht="18" x14ac:dyDescent="0.25">
      <c r="B7" s="10" t="s">
        <v>18</v>
      </c>
      <c r="C7" s="11">
        <v>1539.94560516972</v>
      </c>
      <c r="D7" s="12">
        <v>1383.34264983756</v>
      </c>
    </row>
    <row r="8" spans="2:5" ht="18" x14ac:dyDescent="0.25">
      <c r="B8" s="7" t="s">
        <v>19</v>
      </c>
      <c r="C8" s="8">
        <v>1191.7383211705401</v>
      </c>
      <c r="D8" s="9">
        <v>1112.32226655156</v>
      </c>
    </row>
    <row r="9" spans="2:5" ht="18" x14ac:dyDescent="0.25">
      <c r="B9" s="10" t="s">
        <v>160</v>
      </c>
      <c r="C9" s="11">
        <v>920.64069333078396</v>
      </c>
      <c r="D9" s="12">
        <v>852.65090879643606</v>
      </c>
    </row>
    <row r="10" spans="2:5" ht="18" x14ac:dyDescent="0.25">
      <c r="B10" s="10" t="s">
        <v>20</v>
      </c>
      <c r="C10" s="11">
        <v>271.09762783975702</v>
      </c>
      <c r="D10" s="12">
        <v>259.67135775512099</v>
      </c>
    </row>
    <row r="11" spans="2:5" ht="18" x14ac:dyDescent="0.25">
      <c r="B11" s="7" t="s">
        <v>21</v>
      </c>
      <c r="C11" s="8">
        <v>44691.242320572506</v>
      </c>
      <c r="D11" s="9">
        <v>43976.9540405179</v>
      </c>
    </row>
    <row r="12" spans="2:5" ht="18" x14ac:dyDescent="0.25">
      <c r="B12" s="10" t="s">
        <v>161</v>
      </c>
      <c r="C12" s="11">
        <v>1250.7188078064601</v>
      </c>
      <c r="D12" s="12">
        <v>1243.5952900811001</v>
      </c>
    </row>
    <row r="13" spans="2:5" ht="18" x14ac:dyDescent="0.25">
      <c r="B13" s="10" t="s">
        <v>14</v>
      </c>
      <c r="C13" s="11"/>
      <c r="D13" s="12"/>
    </row>
    <row r="14" spans="2:5" ht="18" x14ac:dyDescent="0.25">
      <c r="B14" s="13" t="s">
        <v>42</v>
      </c>
      <c r="C14" s="11">
        <v>2024.2436363667598</v>
      </c>
      <c r="D14" s="12">
        <v>1951.4621719906199</v>
      </c>
    </row>
    <row r="15" spans="2:5" ht="18" x14ac:dyDescent="0.25">
      <c r="B15" s="13" t="s">
        <v>41</v>
      </c>
      <c r="C15" s="11">
        <v>34516.433228373498</v>
      </c>
      <c r="D15" s="12">
        <v>33753.736558981407</v>
      </c>
    </row>
    <row r="16" spans="2:5" ht="18" x14ac:dyDescent="0.25">
      <c r="B16" s="13" t="s">
        <v>40</v>
      </c>
      <c r="C16" s="11">
        <v>5462.5729098480197</v>
      </c>
      <c r="D16" s="12">
        <v>5540.774696547709</v>
      </c>
    </row>
    <row r="17" spans="2:4" ht="18" x14ac:dyDescent="0.25">
      <c r="B17" s="10" t="s">
        <v>22</v>
      </c>
      <c r="C17" s="11">
        <v>203.92853147248101</v>
      </c>
      <c r="D17" s="12">
        <v>193.682655468088</v>
      </c>
    </row>
    <row r="18" spans="2:4" ht="18" x14ac:dyDescent="0.25">
      <c r="B18" s="10" t="s">
        <v>23</v>
      </c>
      <c r="C18" s="11">
        <v>790.585812614475</v>
      </c>
      <c r="D18" s="12">
        <v>806.10742522530893</v>
      </c>
    </row>
    <row r="19" spans="2:4" ht="18" x14ac:dyDescent="0.25">
      <c r="B19" s="10" t="s">
        <v>24</v>
      </c>
      <c r="C19" s="11">
        <v>442.75939409088301</v>
      </c>
      <c r="D19" s="12">
        <v>487.59524222380202</v>
      </c>
    </row>
    <row r="20" spans="2:4" ht="36" x14ac:dyDescent="0.25">
      <c r="B20" s="7" t="s">
        <v>25</v>
      </c>
      <c r="C20" s="8">
        <v>2320.1444011377398</v>
      </c>
      <c r="D20" s="9">
        <v>2242.49297804662</v>
      </c>
    </row>
    <row r="21" spans="2:4" ht="18" x14ac:dyDescent="0.25">
      <c r="B21" s="7" t="s">
        <v>26</v>
      </c>
      <c r="C21" s="8">
        <v>67.080258338268806</v>
      </c>
      <c r="D21" s="9">
        <v>60.873546161872397</v>
      </c>
    </row>
    <row r="22" spans="2:4" ht="18" x14ac:dyDescent="0.25">
      <c r="B22" s="7" t="s">
        <v>27</v>
      </c>
      <c r="C22" s="8">
        <v>4989.6320327243093</v>
      </c>
      <c r="D22" s="9">
        <v>5883.1713135031205</v>
      </c>
    </row>
    <row r="23" spans="2:4" ht="18" x14ac:dyDescent="0.25">
      <c r="B23" s="7" t="s">
        <v>28</v>
      </c>
      <c r="C23" s="8">
        <v>296.805888865962</v>
      </c>
      <c r="D23" s="9">
        <v>333.57600790970099</v>
      </c>
    </row>
    <row r="24" spans="2:4" ht="18" x14ac:dyDescent="0.25">
      <c r="B24" s="7" t="s">
        <v>29</v>
      </c>
      <c r="C24" s="8">
        <v>6337.08061450484</v>
      </c>
      <c r="D24" s="9">
        <v>5761.1741338639695</v>
      </c>
    </row>
    <row r="25" spans="2:4" ht="18" x14ac:dyDescent="0.25">
      <c r="B25" s="10" t="s">
        <v>30</v>
      </c>
      <c r="C25" s="11">
        <v>4019.4569951858898</v>
      </c>
      <c r="D25" s="12">
        <v>3644.21231656696</v>
      </c>
    </row>
    <row r="26" spans="2:4" ht="18" x14ac:dyDescent="0.25">
      <c r="B26" s="10" t="s">
        <v>31</v>
      </c>
      <c r="C26" s="11">
        <v>987.24746719339896</v>
      </c>
      <c r="D26" s="12">
        <v>903.061860612239</v>
      </c>
    </row>
    <row r="27" spans="2:4" ht="18" x14ac:dyDescent="0.25">
      <c r="B27" s="10" t="s">
        <v>15</v>
      </c>
      <c r="C27" s="11"/>
      <c r="D27" s="12"/>
    </row>
    <row r="28" spans="2:4" ht="18" x14ac:dyDescent="0.25">
      <c r="B28" s="13" t="s">
        <v>38</v>
      </c>
      <c r="C28" s="11">
        <v>143.02069322254499</v>
      </c>
      <c r="D28" s="12">
        <v>192.053599919129</v>
      </c>
    </row>
    <row r="29" spans="2:4" ht="18" x14ac:dyDescent="0.25">
      <c r="B29" s="13" t="s">
        <v>39</v>
      </c>
      <c r="C29" s="11">
        <v>128.63790483954</v>
      </c>
      <c r="D29" s="12">
        <v>144.65500068837599</v>
      </c>
    </row>
    <row r="30" spans="2:4" ht="18" x14ac:dyDescent="0.25">
      <c r="B30" s="10" t="s">
        <v>32</v>
      </c>
      <c r="C30" s="11">
        <v>1058.7175540634701</v>
      </c>
      <c r="D30" s="12">
        <v>877.19135607726298</v>
      </c>
    </row>
    <row r="31" spans="2:4" ht="18" x14ac:dyDescent="0.25">
      <c r="B31" s="10" t="s">
        <v>33</v>
      </c>
      <c r="C31" s="11">
        <v>0</v>
      </c>
      <c r="D31" s="12">
        <v>0</v>
      </c>
    </row>
    <row r="32" spans="2:4" ht="18" x14ac:dyDescent="0.25">
      <c r="B32" s="7" t="s">
        <v>34</v>
      </c>
      <c r="C32" s="8">
        <v>1863.99938606659</v>
      </c>
      <c r="D32" s="9">
        <v>2201.4048065908</v>
      </c>
    </row>
    <row r="33" spans="2:4" ht="18" x14ac:dyDescent="0.25">
      <c r="B33" s="7" t="s">
        <v>35</v>
      </c>
      <c r="C33" s="8">
        <v>2132.3416141982398</v>
      </c>
      <c r="D33" s="9">
        <v>2168.80121252141</v>
      </c>
    </row>
    <row r="34" spans="2:4" ht="18" x14ac:dyDescent="0.25">
      <c r="B34" s="7" t="s">
        <v>36</v>
      </c>
      <c r="C34" s="8">
        <v>100.956044332117</v>
      </c>
      <c r="D34" s="9">
        <v>136.16455889769398</v>
      </c>
    </row>
    <row r="35" spans="2:4" ht="36" x14ac:dyDescent="0.25">
      <c r="B35" s="7" t="s">
        <v>37</v>
      </c>
      <c r="C35" s="8">
        <v>155.579364821881</v>
      </c>
      <c r="D35" s="9">
        <v>341.490220430097</v>
      </c>
    </row>
    <row r="36" spans="2:4" ht="18" x14ac:dyDescent="0.25">
      <c r="B36" s="7" t="s">
        <v>13</v>
      </c>
      <c r="C36" s="8">
        <v>67569.515537312123</v>
      </c>
      <c r="D36" s="9">
        <v>67290.799199252477</v>
      </c>
    </row>
    <row r="37" spans="2:4" x14ac:dyDescent="0.25"/>
    <row r="38" spans="2:4" x14ac:dyDescent="0.25"/>
    <row r="39" spans="2:4" ht="37.5" customHeight="1" x14ac:dyDescent="0.25">
      <c r="C39" s="5" t="s">
        <v>165</v>
      </c>
      <c r="D39" s="6" t="s">
        <v>215</v>
      </c>
    </row>
    <row r="40" spans="2:4" ht="18" x14ac:dyDescent="0.25">
      <c r="B40" s="7" t="s">
        <v>45</v>
      </c>
      <c r="C40" s="8">
        <v>10512.6899642766</v>
      </c>
      <c r="D40" s="9">
        <v>9197.5784384798098</v>
      </c>
    </row>
    <row r="41" spans="2:4" ht="18" x14ac:dyDescent="0.25">
      <c r="B41" s="10" t="s">
        <v>46</v>
      </c>
      <c r="C41" s="11">
        <v>307.95532730483603</v>
      </c>
      <c r="D41" s="12">
        <v>307.95532730863204</v>
      </c>
    </row>
    <row r="42" spans="2:4" ht="18" x14ac:dyDescent="0.25">
      <c r="B42" s="10" t="s">
        <v>47</v>
      </c>
      <c r="C42" s="11">
        <v>1506.7293364500001</v>
      </c>
      <c r="D42" s="12">
        <v>1506.7293364500001</v>
      </c>
    </row>
    <row r="43" spans="2:4" ht="18" x14ac:dyDescent="0.25">
      <c r="B43" s="10" t="s">
        <v>48</v>
      </c>
      <c r="C43" s="11">
        <v>6433.1443789863515</v>
      </c>
      <c r="D43" s="12">
        <v>6323.6204890735462</v>
      </c>
    </row>
    <row r="44" spans="2:4" ht="18" x14ac:dyDescent="0.25">
      <c r="B44" s="10" t="s">
        <v>49</v>
      </c>
      <c r="C44" s="11">
        <v>-184.77319637999801</v>
      </c>
      <c r="D44" s="12">
        <v>-184.834843669999</v>
      </c>
    </row>
    <row r="45" spans="2:4" ht="18" x14ac:dyDescent="0.25">
      <c r="B45" s="10" t="s">
        <v>50</v>
      </c>
      <c r="C45" s="11">
        <v>-52.356075560000001</v>
      </c>
      <c r="D45" s="12">
        <v>-48.249725390000002</v>
      </c>
    </row>
    <row r="46" spans="2:4" ht="18" x14ac:dyDescent="0.25">
      <c r="B46" s="10" t="s">
        <v>51</v>
      </c>
      <c r="C46" s="11">
        <v>700.51106247722805</v>
      </c>
      <c r="D46" s="12">
        <v>528.85829139820692</v>
      </c>
    </row>
    <row r="47" spans="2:4" ht="18" x14ac:dyDescent="0.25">
      <c r="B47" s="10" t="s">
        <v>52</v>
      </c>
      <c r="C47" s="11">
        <v>10.087130999999999</v>
      </c>
      <c r="D47" s="12">
        <v>4.4880000000000004</v>
      </c>
    </row>
    <row r="48" spans="2:4" ht="18" x14ac:dyDescent="0.25">
      <c r="B48" s="10" t="s">
        <v>53</v>
      </c>
      <c r="C48" s="11">
        <v>620.69162898766501</v>
      </c>
      <c r="D48" s="12">
        <v>293.12991566671104</v>
      </c>
    </row>
    <row r="49" spans="2:4" ht="18" x14ac:dyDescent="0.25">
      <c r="B49" s="14" t="s">
        <v>54</v>
      </c>
      <c r="C49" s="15">
        <v>-730.68603045809198</v>
      </c>
      <c r="D49" s="16">
        <v>-737.88820994888806</v>
      </c>
    </row>
    <row r="50" spans="2:4" ht="18" x14ac:dyDescent="0.25">
      <c r="B50" s="17" t="s">
        <v>55</v>
      </c>
      <c r="C50" s="18">
        <v>8611.3035628079924</v>
      </c>
      <c r="D50" s="19">
        <v>7993.8085808882088</v>
      </c>
    </row>
    <row r="51" spans="2:4" ht="18" x14ac:dyDescent="0.25">
      <c r="B51" s="17" t="s">
        <v>4</v>
      </c>
      <c r="C51" s="18">
        <v>1901.3864014649</v>
      </c>
      <c r="D51" s="19">
        <v>1203.7698575899501</v>
      </c>
    </row>
    <row r="52" spans="2:4" ht="18" x14ac:dyDescent="0.25">
      <c r="B52" s="7" t="s">
        <v>56</v>
      </c>
      <c r="C52" s="8">
        <v>617.3684228300001</v>
      </c>
      <c r="D52" s="9">
        <v>1120.5405189100002</v>
      </c>
    </row>
    <row r="53" spans="2:4" ht="18" x14ac:dyDescent="0.25">
      <c r="B53" s="7" t="s">
        <v>57</v>
      </c>
      <c r="C53" s="8">
        <v>45493.977889351503</v>
      </c>
      <c r="D53" s="9">
        <v>46481.123805401105</v>
      </c>
    </row>
    <row r="54" spans="2:4" ht="18" x14ac:dyDescent="0.25">
      <c r="B54" s="10" t="s">
        <v>58</v>
      </c>
      <c r="C54" s="11">
        <v>8375.0959067230015</v>
      </c>
      <c r="D54" s="12">
        <v>7951.3963764541049</v>
      </c>
    </row>
    <row r="55" spans="2:4" ht="18" x14ac:dyDescent="0.25">
      <c r="B55" s="10" t="s">
        <v>59</v>
      </c>
      <c r="C55" s="11">
        <v>24992.929576291801</v>
      </c>
      <c r="D55" s="12">
        <v>24838.459704293899</v>
      </c>
    </row>
    <row r="56" spans="2:4" ht="18" x14ac:dyDescent="0.25">
      <c r="B56" s="10" t="s">
        <v>60</v>
      </c>
      <c r="C56" s="11">
        <v>11223.093802229101</v>
      </c>
      <c r="D56" s="12">
        <v>12714.1412137399</v>
      </c>
    </row>
    <row r="57" spans="2:4" ht="18" x14ac:dyDescent="0.25">
      <c r="B57" s="10" t="s">
        <v>61</v>
      </c>
      <c r="C57" s="11">
        <v>902.85860410755845</v>
      </c>
      <c r="D57" s="12">
        <v>977.12651091314194</v>
      </c>
    </row>
    <row r="58" spans="2:4" ht="36" x14ac:dyDescent="0.25">
      <c r="B58" s="7" t="s">
        <v>62</v>
      </c>
      <c r="C58" s="8">
        <v>2320.1438779077398</v>
      </c>
      <c r="D58" s="9">
        <v>2242.4927371476897</v>
      </c>
    </row>
    <row r="59" spans="2:4" ht="18" x14ac:dyDescent="0.25">
      <c r="B59" s="7" t="s">
        <v>63</v>
      </c>
      <c r="C59" s="8">
        <v>661.74738178529901</v>
      </c>
      <c r="D59" s="9">
        <v>641.48096697647907</v>
      </c>
    </row>
    <row r="60" spans="2:4" ht="18" x14ac:dyDescent="0.25">
      <c r="B60" s="7" t="s">
        <v>64</v>
      </c>
      <c r="C60" s="8">
        <v>42.412488245549298</v>
      </c>
      <c r="D60" s="9">
        <v>79.511128438792809</v>
      </c>
    </row>
    <row r="61" spans="2:4" ht="18" x14ac:dyDescent="0.25">
      <c r="B61" s="7" t="s">
        <v>65</v>
      </c>
      <c r="C61" s="8">
        <v>588.03142713797297</v>
      </c>
      <c r="D61" s="9">
        <v>499.324224729273</v>
      </c>
    </row>
    <row r="62" spans="2:4" ht="18" x14ac:dyDescent="0.25">
      <c r="B62" s="7" t="s">
        <v>66</v>
      </c>
      <c r="C62" s="8">
        <v>7073.7233999368273</v>
      </c>
      <c r="D62" s="9">
        <v>6596.4192581570542</v>
      </c>
    </row>
    <row r="63" spans="2:4" ht="18" x14ac:dyDescent="0.25">
      <c r="B63" s="10" t="s">
        <v>67</v>
      </c>
      <c r="C63" s="11">
        <v>1003.29085539</v>
      </c>
      <c r="D63" s="12">
        <v>1004.0492398</v>
      </c>
    </row>
    <row r="64" spans="2:4" ht="18" x14ac:dyDescent="0.25">
      <c r="B64" s="10" t="s">
        <v>68</v>
      </c>
      <c r="C64" s="11">
        <v>706.74047390292196</v>
      </c>
      <c r="D64" s="12">
        <v>545.68682251140297</v>
      </c>
    </row>
    <row r="65" spans="2:4" ht="18" x14ac:dyDescent="0.25">
      <c r="B65" s="10" t="s">
        <v>69</v>
      </c>
      <c r="C65" s="11">
        <v>1235.1633298914451</v>
      </c>
      <c r="D65" s="12">
        <v>1262.796752061184</v>
      </c>
    </row>
    <row r="66" spans="2:4" ht="18" x14ac:dyDescent="0.25">
      <c r="B66" s="10" t="s">
        <v>70</v>
      </c>
      <c r="C66" s="11">
        <v>972.10450407308304</v>
      </c>
      <c r="D66" s="12">
        <v>1094.7753419870999</v>
      </c>
    </row>
    <row r="67" spans="2:4" ht="18" x14ac:dyDescent="0.25">
      <c r="B67" s="10" t="s">
        <v>71</v>
      </c>
      <c r="C67" s="11">
        <v>1218.6354889725301</v>
      </c>
      <c r="D67" s="12">
        <v>852.63469205141996</v>
      </c>
    </row>
    <row r="68" spans="2:4" ht="18" x14ac:dyDescent="0.25">
      <c r="B68" s="10" t="s">
        <v>43</v>
      </c>
      <c r="C68" s="11"/>
      <c r="D68" s="12"/>
    </row>
    <row r="69" spans="2:4" ht="18" x14ac:dyDescent="0.25">
      <c r="B69" s="13" t="s">
        <v>72</v>
      </c>
      <c r="C69" s="11">
        <v>167.64262114860497</v>
      </c>
      <c r="D69" s="12">
        <v>130.141342976852</v>
      </c>
    </row>
    <row r="70" spans="2:4" ht="18" x14ac:dyDescent="0.25">
      <c r="B70" s="13" t="s">
        <v>73</v>
      </c>
      <c r="C70" s="11">
        <v>343.16299569021203</v>
      </c>
      <c r="D70" s="12">
        <v>320.56823515459598</v>
      </c>
    </row>
    <row r="71" spans="2:4" ht="18" x14ac:dyDescent="0.25">
      <c r="B71" s="10" t="s">
        <v>74</v>
      </c>
      <c r="C71" s="11">
        <v>1426.98313086803</v>
      </c>
      <c r="D71" s="12">
        <v>1385.7668316145</v>
      </c>
    </row>
    <row r="72" spans="2:4" ht="18" x14ac:dyDescent="0.25">
      <c r="B72" s="7" t="s">
        <v>75</v>
      </c>
      <c r="C72" s="8">
        <v>258.33698217267903</v>
      </c>
      <c r="D72" s="9">
        <v>238.36420754705802</v>
      </c>
    </row>
    <row r="73" spans="2:4" ht="36" x14ac:dyDescent="0.25">
      <c r="B73" s="7" t="s">
        <v>76</v>
      </c>
      <c r="C73" s="8">
        <v>1.0838728395382999</v>
      </c>
      <c r="D73" s="9">
        <v>193.965715738086</v>
      </c>
    </row>
    <row r="74" spans="2:4" ht="18" x14ac:dyDescent="0.25">
      <c r="B74" s="7" t="s">
        <v>44</v>
      </c>
      <c r="C74" s="8">
        <v>67569.515706483726</v>
      </c>
      <c r="D74" s="9">
        <v>67290.801001525339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ht="14.45" x14ac:dyDescent="0.35"/>
    <row r="2" spans="2:5" ht="50.1" customHeight="1" x14ac:dyDescent="0.25">
      <c r="B2" s="31" t="str">
        <f>+CONCATENATE("Consolidated Profit &amp; Loss - "&amp;Index!$B$5)</f>
        <v>Consolidated Profit &amp; Loss - 12M 2018</v>
      </c>
      <c r="C2" s="32"/>
      <c r="D2" s="32"/>
      <c r="E2" s="32"/>
    </row>
    <row r="3" spans="2:5" ht="60.95" customHeight="1" x14ac:dyDescent="0.25"/>
    <row r="4" spans="2:5" ht="51" customHeight="1" x14ac:dyDescent="0.25">
      <c r="B4" s="4"/>
      <c r="C4" s="1" t="s">
        <v>165</v>
      </c>
      <c r="D4" s="28" t="s">
        <v>215</v>
      </c>
    </row>
    <row r="5" spans="2:5" ht="18" x14ac:dyDescent="0.25">
      <c r="B5" s="20" t="s">
        <v>77</v>
      </c>
      <c r="C5" s="21"/>
      <c r="D5" s="22"/>
    </row>
    <row r="6" spans="2:5" ht="18" x14ac:dyDescent="0.25">
      <c r="B6" s="23" t="s">
        <v>83</v>
      </c>
      <c r="C6" s="11"/>
      <c r="D6" s="12"/>
    </row>
    <row r="7" spans="2:5" ht="18" x14ac:dyDescent="0.25">
      <c r="B7" s="24" t="s">
        <v>84</v>
      </c>
      <c r="C7" s="11">
        <v>19982.3320947272</v>
      </c>
      <c r="D7" s="12">
        <v>19102.223874525102</v>
      </c>
    </row>
    <row r="8" spans="2:5" ht="18" x14ac:dyDescent="0.25">
      <c r="B8" s="24" t="s">
        <v>85</v>
      </c>
      <c r="C8" s="11">
        <v>3498.36143864321</v>
      </c>
      <c r="D8" s="12">
        <v>3434.8688450403502</v>
      </c>
    </row>
    <row r="9" spans="2:5" ht="18" x14ac:dyDescent="0.25">
      <c r="B9" s="24" t="s">
        <v>86</v>
      </c>
      <c r="C9" s="11">
        <v>-4064.4413194035501</v>
      </c>
      <c r="D9" s="12">
        <v>-3374.3255199207997</v>
      </c>
    </row>
    <row r="10" spans="2:5" ht="18" x14ac:dyDescent="0.25">
      <c r="B10" s="24" t="s">
        <v>87</v>
      </c>
      <c r="C10" s="11"/>
      <c r="D10" s="12"/>
    </row>
    <row r="11" spans="2:5" ht="18" x14ac:dyDescent="0.25">
      <c r="B11" s="25" t="s">
        <v>88</v>
      </c>
      <c r="C11" s="11">
        <v>-515.56753953016823</v>
      </c>
      <c r="D11" s="12">
        <v>35.426551171674696</v>
      </c>
    </row>
    <row r="12" spans="2:5" ht="18" x14ac:dyDescent="0.25">
      <c r="B12" s="25" t="s">
        <v>89</v>
      </c>
      <c r="C12" s="11">
        <v>74.095470105531589</v>
      </c>
      <c r="D12" s="12">
        <v>172.54809568081799</v>
      </c>
    </row>
    <row r="13" spans="2:5" ht="18" x14ac:dyDescent="0.25">
      <c r="B13" s="25" t="s">
        <v>90</v>
      </c>
      <c r="C13" s="11">
        <v>334.86935133047501</v>
      </c>
      <c r="D13" s="12">
        <v>-158.721572866955</v>
      </c>
    </row>
    <row r="14" spans="2:5" ht="18" x14ac:dyDescent="0.25">
      <c r="B14" s="23" t="s">
        <v>91</v>
      </c>
      <c r="C14" s="11">
        <v>10.9673965544967</v>
      </c>
      <c r="D14" s="12">
        <v>12.0844957076743</v>
      </c>
    </row>
    <row r="15" spans="2:5" ht="18" x14ac:dyDescent="0.25">
      <c r="B15" s="23" t="s">
        <v>92</v>
      </c>
      <c r="C15" s="11"/>
      <c r="D15" s="12"/>
    </row>
    <row r="16" spans="2:5" ht="18" x14ac:dyDescent="0.25">
      <c r="B16" s="24" t="s">
        <v>93</v>
      </c>
      <c r="C16" s="11">
        <v>2363.8765663703603</v>
      </c>
      <c r="D16" s="12">
        <v>2176.0849152271198</v>
      </c>
    </row>
    <row r="17" spans="2:4" ht="18" x14ac:dyDescent="0.25">
      <c r="B17" s="24" t="s">
        <v>94</v>
      </c>
      <c r="C17" s="11">
        <v>195.2682163542739</v>
      </c>
      <c r="D17" s="12">
        <v>214.0378958566933</v>
      </c>
    </row>
    <row r="18" spans="2:4" ht="36" x14ac:dyDescent="0.25">
      <c r="B18" s="23" t="s">
        <v>157</v>
      </c>
      <c r="C18" s="11">
        <v>131.019634538406</v>
      </c>
      <c r="D18" s="12">
        <v>88.092901599344202</v>
      </c>
    </row>
    <row r="19" spans="2:4" ht="18" x14ac:dyDescent="0.25">
      <c r="B19" s="23" t="s">
        <v>95</v>
      </c>
      <c r="C19" s="11">
        <v>63.671980129431802</v>
      </c>
      <c r="D19" s="12">
        <v>61.005544042777402</v>
      </c>
    </row>
    <row r="20" spans="2:4" ht="18" x14ac:dyDescent="0.25">
      <c r="B20" s="23" t="s">
        <v>96</v>
      </c>
      <c r="C20" s="11">
        <v>194.627748527835</v>
      </c>
      <c r="D20" s="12">
        <v>69.535763808880489</v>
      </c>
    </row>
    <row r="21" spans="2:4" ht="18" x14ac:dyDescent="0.25">
      <c r="B21" s="23" t="s">
        <v>97</v>
      </c>
      <c r="C21" s="11">
        <v>1039.84906596522</v>
      </c>
      <c r="D21" s="12">
        <v>959.39772477496103</v>
      </c>
    </row>
    <row r="22" spans="2:4" ht="18" x14ac:dyDescent="0.25">
      <c r="B22" s="23" t="s">
        <v>98</v>
      </c>
      <c r="C22" s="11">
        <v>21.072119442446603</v>
      </c>
      <c r="D22" s="12">
        <v>41.115287652231501</v>
      </c>
    </row>
    <row r="23" spans="2:4" ht="18" x14ac:dyDescent="0.25">
      <c r="B23" s="26" t="s">
        <v>80</v>
      </c>
      <c r="C23" s="8">
        <v>23330.002223755098</v>
      </c>
      <c r="D23" s="9">
        <v>22833.374802299801</v>
      </c>
    </row>
    <row r="24" spans="2:4" ht="18" x14ac:dyDescent="0.25">
      <c r="B24" s="17" t="s">
        <v>78</v>
      </c>
      <c r="C24" s="18"/>
      <c r="D24" s="19"/>
    </row>
    <row r="25" spans="2:4" ht="18" x14ac:dyDescent="0.25">
      <c r="B25" s="23" t="s">
        <v>99</v>
      </c>
      <c r="C25" s="11"/>
      <c r="D25" s="12"/>
    </row>
    <row r="26" spans="2:4" ht="18" x14ac:dyDescent="0.25">
      <c r="B26" s="24" t="s">
        <v>100</v>
      </c>
      <c r="C26" s="11"/>
      <c r="D26" s="12"/>
    </row>
    <row r="27" spans="2:4" ht="18" x14ac:dyDescent="0.25">
      <c r="B27" s="25" t="s">
        <v>101</v>
      </c>
      <c r="C27" s="11">
        <v>-13218.9189092579</v>
      </c>
      <c r="D27" s="12">
        <v>-13802.1951529365</v>
      </c>
    </row>
    <row r="28" spans="2:4" ht="18" x14ac:dyDescent="0.25">
      <c r="B28" s="25" t="s">
        <v>102</v>
      </c>
      <c r="C28" s="11">
        <v>-2382.89544813057</v>
      </c>
      <c r="D28" s="12">
        <v>-2465.6067732224001</v>
      </c>
    </row>
    <row r="29" spans="2:4" ht="18" x14ac:dyDescent="0.25">
      <c r="B29" s="25" t="s">
        <v>103</v>
      </c>
      <c r="C29" s="11">
        <v>2881.1816721122</v>
      </c>
      <c r="D29" s="12">
        <v>3677.0714578637899</v>
      </c>
    </row>
    <row r="30" spans="2:4" ht="18" x14ac:dyDescent="0.25">
      <c r="B30" s="24" t="s">
        <v>104</v>
      </c>
      <c r="C30" s="11">
        <v>-855.70799165667893</v>
      </c>
      <c r="D30" s="12">
        <v>-815.83824024502803</v>
      </c>
    </row>
    <row r="31" spans="2:4" ht="18" x14ac:dyDescent="0.25">
      <c r="B31" s="23" t="s">
        <v>105</v>
      </c>
      <c r="C31" s="11">
        <v>-806.60232061159604</v>
      </c>
      <c r="D31" s="12">
        <v>-564.76605717835207</v>
      </c>
    </row>
    <row r="32" spans="2:4" ht="18" x14ac:dyDescent="0.25">
      <c r="B32" s="23" t="s">
        <v>106</v>
      </c>
      <c r="C32" s="11">
        <v>-46.804295773421295</v>
      </c>
      <c r="D32" s="12">
        <v>-38.697179987269202</v>
      </c>
    </row>
    <row r="33" spans="2:4" ht="18" x14ac:dyDescent="0.25">
      <c r="B33" s="23" t="s">
        <v>107</v>
      </c>
      <c r="C33" s="11"/>
      <c r="D33" s="12"/>
    </row>
    <row r="34" spans="2:4" ht="18" x14ac:dyDescent="0.25">
      <c r="B34" s="24" t="s">
        <v>108</v>
      </c>
      <c r="C34" s="11">
        <v>-4924.7435074803107</v>
      </c>
      <c r="D34" s="12">
        <v>-4810.8043481911509</v>
      </c>
    </row>
    <row r="35" spans="2:4" ht="18" x14ac:dyDescent="0.25">
      <c r="B35" s="24" t="s">
        <v>109</v>
      </c>
      <c r="C35" s="11">
        <v>-760.01207978833895</v>
      </c>
      <c r="D35" s="12">
        <v>-745.55919221392708</v>
      </c>
    </row>
    <row r="36" spans="2:4" ht="18" x14ac:dyDescent="0.25">
      <c r="B36" s="24" t="s">
        <v>110</v>
      </c>
      <c r="C36" s="11">
        <v>557.02119596178898</v>
      </c>
      <c r="D36" s="12">
        <v>567.66451317271196</v>
      </c>
    </row>
    <row r="37" spans="2:4" ht="18" x14ac:dyDescent="0.25">
      <c r="B37" s="23" t="s">
        <v>111</v>
      </c>
      <c r="C37" s="11">
        <v>-8.9287949845539699E-2</v>
      </c>
      <c r="D37" s="12">
        <v>-5.0000681170699899E-3</v>
      </c>
    </row>
    <row r="38" spans="2:4" ht="18" x14ac:dyDescent="0.25">
      <c r="B38" s="23" t="s">
        <v>112</v>
      </c>
      <c r="C38" s="11"/>
      <c r="D38" s="12"/>
    </row>
    <row r="39" spans="2:4" ht="18" x14ac:dyDescent="0.25">
      <c r="B39" s="24" t="s">
        <v>93</v>
      </c>
      <c r="C39" s="11">
        <v>-627.78304643918602</v>
      </c>
      <c r="D39" s="12">
        <v>-710.81737833002103</v>
      </c>
    </row>
    <row r="40" spans="2:4" ht="18" x14ac:dyDescent="0.25">
      <c r="B40" s="24" t="s">
        <v>113</v>
      </c>
      <c r="C40" s="11">
        <v>-44.847034768662404</v>
      </c>
      <c r="D40" s="12">
        <v>-92.919769312802913</v>
      </c>
    </row>
    <row r="41" spans="2:4" ht="36" x14ac:dyDescent="0.25">
      <c r="B41" s="23" t="s">
        <v>158</v>
      </c>
      <c r="C41" s="11">
        <v>-8.4676958263831601</v>
      </c>
      <c r="D41" s="12">
        <v>-146.15831815344799</v>
      </c>
    </row>
    <row r="42" spans="2:4" ht="18" x14ac:dyDescent="0.25">
      <c r="B42" s="23" t="s">
        <v>114</v>
      </c>
      <c r="C42" s="11">
        <v>-129.58309048869501</v>
      </c>
      <c r="D42" s="12">
        <v>-139.12940463542699</v>
      </c>
    </row>
    <row r="43" spans="2:4" ht="18" x14ac:dyDescent="0.25">
      <c r="B43" s="23" t="s">
        <v>115</v>
      </c>
      <c r="C43" s="11">
        <v>-114.321291153617</v>
      </c>
      <c r="D43" s="12">
        <v>-149.69550801728101</v>
      </c>
    </row>
    <row r="44" spans="2:4" ht="18" x14ac:dyDescent="0.25">
      <c r="B44" s="23" t="s">
        <v>116</v>
      </c>
      <c r="C44" s="11">
        <v>-1019.37204557425</v>
      </c>
      <c r="D44" s="12">
        <v>-946.69201955691403</v>
      </c>
    </row>
    <row r="45" spans="2:4" ht="18" x14ac:dyDescent="0.25">
      <c r="B45" s="23" t="s">
        <v>117</v>
      </c>
      <c r="C45" s="11">
        <v>-162.56474881411899</v>
      </c>
      <c r="D45" s="12">
        <v>-229.251787828722</v>
      </c>
    </row>
    <row r="46" spans="2:4" ht="18" x14ac:dyDescent="0.25">
      <c r="B46" s="26" t="s">
        <v>81</v>
      </c>
      <c r="C46" s="8">
        <v>-21664.509925639599</v>
      </c>
      <c r="D46" s="9">
        <v>-21413.400158840803</v>
      </c>
    </row>
    <row r="47" spans="2:4" ht="18" x14ac:dyDescent="0.25">
      <c r="B47" s="26" t="s">
        <v>82</v>
      </c>
      <c r="C47" s="8">
        <v>1665.4922981154996</v>
      </c>
      <c r="D47" s="9">
        <v>1419.9746434589979</v>
      </c>
    </row>
    <row r="48" spans="2:4" ht="20.100000000000001" customHeight="1" x14ac:dyDescent="0.25">
      <c r="B48" s="74" t="s">
        <v>79</v>
      </c>
      <c r="C48" s="1"/>
      <c r="D48" s="28"/>
    </row>
    <row r="49" spans="2:4" ht="18" x14ac:dyDescent="0.25">
      <c r="B49" s="17" t="s">
        <v>118</v>
      </c>
      <c r="C49" s="18">
        <v>363.01757877757302</v>
      </c>
      <c r="D49" s="19">
        <v>321.00963028837504</v>
      </c>
    </row>
    <row r="50" spans="2:4" ht="18" x14ac:dyDescent="0.25">
      <c r="B50" s="23" t="s">
        <v>119</v>
      </c>
      <c r="C50" s="11">
        <v>-489.80429084283702</v>
      </c>
      <c r="D50" s="12">
        <v>-401.619949203592</v>
      </c>
    </row>
    <row r="51" spans="2:4" ht="18" x14ac:dyDescent="0.25">
      <c r="B51" s="23" t="s">
        <v>136</v>
      </c>
      <c r="C51" s="11"/>
      <c r="D51" s="12"/>
    </row>
    <row r="52" spans="2:4" ht="18" x14ac:dyDescent="0.25">
      <c r="B52" s="23" t="s">
        <v>135</v>
      </c>
      <c r="C52" s="11">
        <v>97.581818168545595</v>
      </c>
      <c r="D52" s="12">
        <v>82.564478067733901</v>
      </c>
    </row>
    <row r="53" spans="2:4" ht="18" x14ac:dyDescent="0.25">
      <c r="B53" s="24" t="s">
        <v>132</v>
      </c>
      <c r="C53" s="11">
        <v>-99.821794555107388</v>
      </c>
      <c r="D53" s="12">
        <v>-85.277145043754416</v>
      </c>
    </row>
    <row r="54" spans="2:4" ht="18" x14ac:dyDescent="0.25">
      <c r="B54" s="24" t="s">
        <v>120</v>
      </c>
      <c r="C54" s="11"/>
      <c r="D54" s="12"/>
    </row>
    <row r="55" spans="2:4" ht="18" x14ac:dyDescent="0.25">
      <c r="B55" s="23" t="s">
        <v>121</v>
      </c>
      <c r="C55" s="11">
        <v>2.9989313389740602</v>
      </c>
      <c r="D55" s="12">
        <v>2.2891444226797999</v>
      </c>
    </row>
    <row r="56" spans="2:4" ht="18" x14ac:dyDescent="0.25">
      <c r="B56" s="24" t="s">
        <v>122</v>
      </c>
      <c r="C56" s="11">
        <v>-2.6499999999999999E-2</v>
      </c>
      <c r="D56" s="12">
        <v>-2.5000000000000001E-2</v>
      </c>
    </row>
    <row r="57" spans="2:4" ht="18" x14ac:dyDescent="0.25">
      <c r="B57" s="24" t="s">
        <v>123</v>
      </c>
      <c r="C57" s="11">
        <v>19.013624840000002</v>
      </c>
      <c r="D57" s="12">
        <v>25.41267655</v>
      </c>
    </row>
    <row r="58" spans="2:4" ht="18" x14ac:dyDescent="0.25">
      <c r="B58" s="23" t="s">
        <v>130</v>
      </c>
      <c r="C58" s="11">
        <v>-25.24755541</v>
      </c>
      <c r="D58" s="12">
        <v>-15.08565243</v>
      </c>
    </row>
    <row r="59" spans="2:4" ht="36" x14ac:dyDescent="0.25">
      <c r="B59" s="23" t="s">
        <v>131</v>
      </c>
      <c r="C59" s="11">
        <v>0</v>
      </c>
      <c r="D59" s="12">
        <v>0</v>
      </c>
    </row>
    <row r="60" spans="2:4" ht="18" x14ac:dyDescent="0.25">
      <c r="B60" s="23" t="s">
        <v>124</v>
      </c>
      <c r="C60" s="11">
        <v>-132.288187682851</v>
      </c>
      <c r="D60" s="12">
        <v>-70.731817348557797</v>
      </c>
    </row>
    <row r="61" spans="2:4" ht="18" x14ac:dyDescent="0.25">
      <c r="B61" s="26" t="s">
        <v>125</v>
      </c>
      <c r="C61" s="8">
        <v>-24.492831410137299</v>
      </c>
      <c r="D61" s="9">
        <v>-18.715432597675601</v>
      </c>
    </row>
    <row r="62" spans="2:4" ht="18" x14ac:dyDescent="0.25">
      <c r="B62" s="7" t="s">
        <v>126</v>
      </c>
      <c r="C62" s="8">
        <v>1508.7112790225099</v>
      </c>
      <c r="D62" s="9">
        <v>1330.52739351279</v>
      </c>
    </row>
    <row r="63" spans="2:4" ht="18" x14ac:dyDescent="0.25">
      <c r="B63" s="7" t="s">
        <v>159</v>
      </c>
      <c r="C63" s="8">
        <v>-410.341915305707</v>
      </c>
      <c r="D63" s="9">
        <v>-453.00971828846696</v>
      </c>
    </row>
    <row r="64" spans="2:4" ht="18" x14ac:dyDescent="0.25">
      <c r="B64" s="7" t="s">
        <v>127</v>
      </c>
      <c r="C64" s="8">
        <v>1098.3693637168001</v>
      </c>
      <c r="D64" s="9">
        <v>877.51767522432397</v>
      </c>
    </row>
    <row r="65" spans="2:4" ht="18" x14ac:dyDescent="0.25">
      <c r="B65" s="7" t="s">
        <v>128</v>
      </c>
      <c r="C65" s="8">
        <v>1.0000000000000001E-5</v>
      </c>
      <c r="D65" s="9">
        <v>0</v>
      </c>
    </row>
    <row r="66" spans="2:4" ht="18" x14ac:dyDescent="0.25">
      <c r="B66" s="7" t="s">
        <v>129</v>
      </c>
      <c r="C66" s="8">
        <v>1098.3693737168001</v>
      </c>
      <c r="D66" s="9">
        <v>877.51767522432397</v>
      </c>
    </row>
    <row r="67" spans="2:4" ht="18" x14ac:dyDescent="0.25">
      <c r="B67" s="23" t="s">
        <v>133</v>
      </c>
      <c r="C67" s="11">
        <v>397.85929445554399</v>
      </c>
      <c r="D67" s="12">
        <v>348.65842678466004</v>
      </c>
    </row>
    <row r="68" spans="2:4" ht="18" x14ac:dyDescent="0.25">
      <c r="B68" s="27" t="s">
        <v>134</v>
      </c>
      <c r="C68" s="15">
        <v>700.51005247723492</v>
      </c>
      <c r="D68" s="16">
        <v>528.85930139826405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7"/>
  <sheetViews>
    <sheetView showGridLines="0" showRowColHeaders="0" zoomScale="70" zoomScaleNormal="70" workbookViewId="0"/>
  </sheetViews>
  <sheetFormatPr baseColWidth="10" defaultColWidth="0" defaultRowHeight="15" zeroHeight="1" x14ac:dyDescent="0.25"/>
  <cols>
    <col min="1" max="1" width="11.42578125" customWidth="1"/>
    <col min="2" max="2" width="57.140625" customWidth="1"/>
    <col min="3" max="24" width="12.28515625" customWidth="1"/>
    <col min="25" max="25" width="11.42578125" customWidth="1"/>
    <col min="26" max="16384" width="11.42578125" hidden="1"/>
  </cols>
  <sheetData>
    <row r="1" spans="2:24" x14ac:dyDescent="0.25"/>
    <row r="2" spans="2:24" ht="48.75" customHeight="1" x14ac:dyDescent="0.25">
      <c r="B2" s="31" t="str">
        <f>+CONCATENATE("Consolidated Profit &amp; Loss by Business Unit - "&amp;Index!$B$5)</f>
        <v>Consolidated Profit &amp; Loss by Business Unit - 12M 2018</v>
      </c>
      <c r="C2" s="32"/>
      <c r="D2" s="3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4" ht="68.25" customHeight="1" x14ac:dyDescent="0.3">
      <c r="B3" s="9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27.75" customHeight="1" x14ac:dyDescent="0.3">
      <c r="B4" s="93"/>
      <c r="C4" s="119" t="s">
        <v>0</v>
      </c>
      <c r="D4" s="120"/>
      <c r="E4" s="119" t="s">
        <v>10</v>
      </c>
      <c r="F4" s="120"/>
      <c r="G4" s="119" t="s">
        <v>9</v>
      </c>
      <c r="H4" s="120"/>
      <c r="I4" s="119" t="s">
        <v>163</v>
      </c>
      <c r="J4" s="120"/>
      <c r="K4" s="119" t="s">
        <v>12</v>
      </c>
      <c r="L4" s="120"/>
      <c r="M4" s="119" t="s">
        <v>11</v>
      </c>
      <c r="N4" s="120"/>
      <c r="O4" s="119" t="s">
        <v>1</v>
      </c>
      <c r="P4" s="120"/>
      <c r="Q4" s="119" t="s">
        <v>2</v>
      </c>
      <c r="R4" s="120"/>
      <c r="S4" s="119" t="s">
        <v>3</v>
      </c>
      <c r="T4" s="120"/>
      <c r="U4" s="119" t="s">
        <v>192</v>
      </c>
      <c r="V4" s="120"/>
      <c r="W4" s="119" t="s">
        <v>193</v>
      </c>
      <c r="X4" s="120"/>
    </row>
    <row r="5" spans="2:24" ht="36" customHeight="1" x14ac:dyDescent="0.3">
      <c r="B5" s="94"/>
      <c r="C5" s="118" t="s">
        <v>165</v>
      </c>
      <c r="D5" s="118" t="s">
        <v>215</v>
      </c>
      <c r="E5" s="118" t="s">
        <v>165</v>
      </c>
      <c r="F5" s="118" t="s">
        <v>215</v>
      </c>
      <c r="G5" s="118" t="s">
        <v>165</v>
      </c>
      <c r="H5" s="118" t="s">
        <v>215</v>
      </c>
      <c r="I5" s="118" t="s">
        <v>165</v>
      </c>
      <c r="J5" s="118" t="s">
        <v>215</v>
      </c>
      <c r="K5" s="118" t="s">
        <v>165</v>
      </c>
      <c r="L5" s="118" t="s">
        <v>215</v>
      </c>
      <c r="M5" s="118" t="s">
        <v>165</v>
      </c>
      <c r="N5" s="118" t="s">
        <v>215</v>
      </c>
      <c r="O5" s="118" t="s">
        <v>165</v>
      </c>
      <c r="P5" s="118" t="s">
        <v>215</v>
      </c>
      <c r="Q5" s="118" t="s">
        <v>165</v>
      </c>
      <c r="R5" s="118" t="s">
        <v>215</v>
      </c>
      <c r="S5" s="118" t="s">
        <v>165</v>
      </c>
      <c r="T5" s="118" t="s">
        <v>215</v>
      </c>
      <c r="U5" s="118" t="s">
        <v>165</v>
      </c>
      <c r="V5" s="118" t="s">
        <v>215</v>
      </c>
      <c r="W5" s="118" t="s">
        <v>165</v>
      </c>
      <c r="X5" s="118" t="s">
        <v>215</v>
      </c>
    </row>
    <row r="6" spans="2:24" ht="18" customHeight="1" x14ac:dyDescent="0.25">
      <c r="B6" s="95" t="s">
        <v>194</v>
      </c>
      <c r="C6" s="96">
        <v>4740.1866469799998</v>
      </c>
      <c r="D6" s="96">
        <v>5075.35042858</v>
      </c>
      <c r="E6" s="96">
        <v>2995.9886278854401</v>
      </c>
      <c r="F6" s="96">
        <v>2616.4901451954802</v>
      </c>
      <c r="G6" s="96">
        <v>2524.02709427625</v>
      </c>
      <c r="H6" s="96">
        <v>2421.2526119988902</v>
      </c>
      <c r="I6" s="96">
        <v>1573.9615295042699</v>
      </c>
      <c r="J6" s="96">
        <v>1437.6669884712201</v>
      </c>
      <c r="K6" s="96">
        <v>1435.3399768921099</v>
      </c>
      <c r="L6" s="96">
        <v>1344.2965223828999</v>
      </c>
      <c r="M6" s="96">
        <v>1437.5782510961699</v>
      </c>
      <c r="N6" s="96">
        <v>965.57556124911093</v>
      </c>
      <c r="O6" s="96">
        <v>3565.7231306587701</v>
      </c>
      <c r="P6" s="96">
        <v>3186.66130538884</v>
      </c>
      <c r="Q6" s="96">
        <v>1257.4190000000001</v>
      </c>
      <c r="R6" s="96">
        <v>1173.912</v>
      </c>
      <c r="S6" s="96">
        <v>983.50382912077305</v>
      </c>
      <c r="T6" s="96">
        <v>911.02070332094092</v>
      </c>
      <c r="U6" s="96">
        <v>-2359.2353780715916</v>
      </c>
      <c r="V6" s="96">
        <v>-2071.3092631238833</v>
      </c>
      <c r="W6" s="96">
        <v>18154.492708342197</v>
      </c>
      <c r="X6" s="96">
        <v>17060.917003463499</v>
      </c>
    </row>
    <row r="7" spans="2:24" ht="18" customHeight="1" x14ac:dyDescent="0.25">
      <c r="B7" s="97" t="s">
        <v>195</v>
      </c>
      <c r="C7" s="98">
        <v>4203.1503565200001</v>
      </c>
      <c r="D7" s="98">
        <v>4335.5991782199999</v>
      </c>
      <c r="E7" s="98">
        <v>2205.4159772428802</v>
      </c>
      <c r="F7" s="98">
        <v>1949.0460729952101</v>
      </c>
      <c r="G7" s="98">
        <v>1989.8143489737301</v>
      </c>
      <c r="H7" s="98">
        <v>1966.1912608958398</v>
      </c>
      <c r="I7" s="98">
        <v>1012.24839669735</v>
      </c>
      <c r="J7" s="98">
        <v>902.39396123709093</v>
      </c>
      <c r="K7" s="98">
        <v>786.70618781051405</v>
      </c>
      <c r="L7" s="98">
        <v>731.46928494592203</v>
      </c>
      <c r="M7" s="98">
        <v>571.37398678597503</v>
      </c>
      <c r="N7" s="98">
        <v>574.52133241574006</v>
      </c>
      <c r="O7" s="98">
        <v>2433.7828757525899</v>
      </c>
      <c r="P7" s="98">
        <v>2490.1519713273001</v>
      </c>
      <c r="Q7" s="98">
        <v>333.09399999999999</v>
      </c>
      <c r="R7" s="98">
        <v>301.125</v>
      </c>
      <c r="S7" s="98">
        <v>712.44092726417307</v>
      </c>
      <c r="T7" s="98">
        <v>637.35192753324293</v>
      </c>
      <c r="U7" s="98">
        <v>6.9853797985864805</v>
      </c>
      <c r="V7" s="98">
        <v>2.5161133152544499</v>
      </c>
      <c r="W7" s="98">
        <v>14255.012436845798</v>
      </c>
      <c r="X7" s="98">
        <v>13890.3661028856</v>
      </c>
    </row>
    <row r="8" spans="2:24" ht="21" customHeight="1" x14ac:dyDescent="0.25">
      <c r="B8" s="97" t="s">
        <v>196</v>
      </c>
      <c r="C8" s="98">
        <v>-3059.6526189906699</v>
      </c>
      <c r="D8" s="98">
        <v>-3157.0614539495</v>
      </c>
      <c r="E8" s="98">
        <v>-1357.81575059581</v>
      </c>
      <c r="F8" s="98">
        <v>-1199.6227860665699</v>
      </c>
      <c r="G8" s="98">
        <v>-1579.3357496622812</v>
      </c>
      <c r="H8" s="98">
        <v>-1454.1460882872302</v>
      </c>
      <c r="I8" s="98">
        <v>-786.86876133497674</v>
      </c>
      <c r="J8" s="98">
        <v>-761.74245952744604</v>
      </c>
      <c r="K8" s="98">
        <v>-475.43712652917213</v>
      </c>
      <c r="L8" s="98">
        <v>-446.94552973053715</v>
      </c>
      <c r="M8" s="98">
        <v>-372.73494090161751</v>
      </c>
      <c r="N8" s="98">
        <v>-378.53409875613318</v>
      </c>
      <c r="O8" s="98">
        <v>-1611.7260989174301</v>
      </c>
      <c r="P8" s="98">
        <v>-1714.3881598655</v>
      </c>
      <c r="Q8" s="98">
        <v>-347.29300000000001</v>
      </c>
      <c r="R8" s="98">
        <v>-178.476</v>
      </c>
      <c r="S8" s="98">
        <v>-477.92787916795896</v>
      </c>
      <c r="T8" s="98">
        <v>-397.48789240686102</v>
      </c>
      <c r="U8" s="98">
        <v>-4.727094685631875</v>
      </c>
      <c r="V8" s="98">
        <v>-1.5531034837784641</v>
      </c>
      <c r="W8" s="98">
        <v>-10073.519020785547</v>
      </c>
      <c r="X8" s="98">
        <v>-9689.9575720735575</v>
      </c>
    </row>
    <row r="9" spans="2:24" ht="18" customHeight="1" x14ac:dyDescent="0.25">
      <c r="B9" s="97" t="s">
        <v>197</v>
      </c>
      <c r="C9" s="98">
        <v>-853.19666532887709</v>
      </c>
      <c r="D9" s="98">
        <v>-883.89631988869098</v>
      </c>
      <c r="E9" s="98">
        <v>-761.27997441166394</v>
      </c>
      <c r="F9" s="98">
        <v>-718.85781292107094</v>
      </c>
      <c r="G9" s="98">
        <v>-522.49048505697101</v>
      </c>
      <c r="H9" s="98">
        <v>-566.49903646913208</v>
      </c>
      <c r="I9" s="98">
        <v>-226.909663072011</v>
      </c>
      <c r="J9" s="98">
        <v>-198.22466550445998</v>
      </c>
      <c r="K9" s="98">
        <v>-283.824604046937</v>
      </c>
      <c r="L9" s="98">
        <v>-265.382323809036</v>
      </c>
      <c r="M9" s="98">
        <v>-181.86354643148502</v>
      </c>
      <c r="N9" s="98">
        <v>-174.313184359649</v>
      </c>
      <c r="O9" s="98">
        <v>-694.05818507902609</v>
      </c>
      <c r="P9" s="98">
        <v>-676.07823749614602</v>
      </c>
      <c r="Q9" s="98">
        <v>-103.167</v>
      </c>
      <c r="R9" s="98">
        <v>-91.326999999999998</v>
      </c>
      <c r="S9" s="98">
        <v>-258.58681110718402</v>
      </c>
      <c r="T9" s="98">
        <v>-244.17646037536301</v>
      </c>
      <c r="U9" s="98">
        <v>2.98764326282416</v>
      </c>
      <c r="V9" s="98">
        <v>4.5805058443290179</v>
      </c>
      <c r="W9" s="98">
        <v>-3882.3892912713304</v>
      </c>
      <c r="X9" s="98">
        <v>-3814.1745349792186</v>
      </c>
    </row>
    <row r="10" spans="2:24" ht="18" customHeight="1" x14ac:dyDescent="0.25">
      <c r="B10" s="97" t="s">
        <v>198</v>
      </c>
      <c r="C10" s="98">
        <v>-25.956461650000001</v>
      </c>
      <c r="D10" s="98">
        <v>-24.822229259999997</v>
      </c>
      <c r="E10" s="98">
        <v>0.34659976888000005</v>
      </c>
      <c r="F10" s="98">
        <v>-1.9264117936</v>
      </c>
      <c r="G10" s="98">
        <v>14.574711749219999</v>
      </c>
      <c r="H10" s="98">
        <v>13.4965536412003</v>
      </c>
      <c r="I10" s="98">
        <v>-7.7588270276408506</v>
      </c>
      <c r="J10" s="98">
        <v>-2.5398706706203904</v>
      </c>
      <c r="K10" s="98">
        <v>-2.8713202865407004</v>
      </c>
      <c r="L10" s="98">
        <v>0.57699373449429914</v>
      </c>
      <c r="M10" s="98">
        <v>-5.5130017581614892</v>
      </c>
      <c r="N10" s="98">
        <v>-10.878331732233903</v>
      </c>
      <c r="O10" s="98">
        <v>-1.5343271751614487</v>
      </c>
      <c r="P10" s="98">
        <v>-1.82657672627519</v>
      </c>
      <c r="Q10" s="98">
        <v>-0.43099999999999999</v>
      </c>
      <c r="R10" s="98">
        <v>-6.8949999999999996</v>
      </c>
      <c r="S10" s="98">
        <v>-2.0231992858655299</v>
      </c>
      <c r="T10" s="98">
        <v>-17.738564395782799</v>
      </c>
      <c r="U10" s="98">
        <v>-7.8459877854689691E-2</v>
      </c>
      <c r="V10" s="98">
        <v>-1.4271403577306045E-2</v>
      </c>
      <c r="W10" s="98">
        <v>-31.245285543124709</v>
      </c>
      <c r="X10" s="98">
        <v>-52.567708606394987</v>
      </c>
    </row>
    <row r="11" spans="2:24" ht="18" customHeight="1" x14ac:dyDescent="0.25">
      <c r="B11" s="99" t="s">
        <v>199</v>
      </c>
      <c r="C11" s="100">
        <v>264.34461055045307</v>
      </c>
      <c r="D11" s="100">
        <v>269.81917512180894</v>
      </c>
      <c r="E11" s="100">
        <v>86.666852004286312</v>
      </c>
      <c r="F11" s="100">
        <v>28.639062213969265</v>
      </c>
      <c r="G11" s="100">
        <v>-97.437173996302022</v>
      </c>
      <c r="H11" s="100">
        <v>-40.95731021932216</v>
      </c>
      <c r="I11" s="100">
        <v>-9.288854737278573</v>
      </c>
      <c r="J11" s="100">
        <v>-60.113034465435476</v>
      </c>
      <c r="K11" s="100">
        <v>24.573136947864221</v>
      </c>
      <c r="L11" s="100">
        <v>19.718425140843184</v>
      </c>
      <c r="M11" s="100">
        <v>11.262497694711019</v>
      </c>
      <c r="N11" s="100">
        <v>10.795717567723983</v>
      </c>
      <c r="O11" s="100">
        <v>126.46426458097224</v>
      </c>
      <c r="P11" s="100">
        <v>97.858997239378851</v>
      </c>
      <c r="Q11" s="100">
        <v>-117.79700000000001</v>
      </c>
      <c r="R11" s="100">
        <v>24.427000000000003</v>
      </c>
      <c r="S11" s="100">
        <v>-26.096962296835443</v>
      </c>
      <c r="T11" s="100">
        <v>-22.050989644763899</v>
      </c>
      <c r="U11" s="100">
        <v>5.1674684979240757</v>
      </c>
      <c r="V11" s="100">
        <v>5.5292442722276984</v>
      </c>
      <c r="W11" s="100">
        <v>267.85883924579639</v>
      </c>
      <c r="X11" s="100">
        <v>333.66628722642935</v>
      </c>
    </row>
    <row r="12" spans="2:24" ht="18" customHeight="1" x14ac:dyDescent="0.25">
      <c r="B12" s="97" t="s">
        <v>200</v>
      </c>
      <c r="C12" s="98">
        <v>225.9164842615796</v>
      </c>
      <c r="D12" s="98">
        <v>205.87643473322609</v>
      </c>
      <c r="E12" s="98">
        <v>10.714438721971005</v>
      </c>
      <c r="F12" s="98">
        <v>82.296527690996385</v>
      </c>
      <c r="G12" s="98">
        <v>119.8718777685758</v>
      </c>
      <c r="H12" s="98">
        <v>96.66680969298389</v>
      </c>
      <c r="I12" s="98">
        <v>62.94364956458891</v>
      </c>
      <c r="J12" s="98">
        <v>74.368429754416695</v>
      </c>
      <c r="K12" s="98">
        <v>53.498932180719002</v>
      </c>
      <c r="L12" s="98">
        <v>79.110052053604406</v>
      </c>
      <c r="M12" s="98">
        <v>29.375502780019307</v>
      </c>
      <c r="N12" s="98">
        <v>31.594262183820302</v>
      </c>
      <c r="O12" s="98">
        <v>80.456732478677992</v>
      </c>
      <c r="P12" s="98">
        <v>68.663082550038936</v>
      </c>
      <c r="Q12" s="98">
        <v>26.987796721644322</v>
      </c>
      <c r="R12" s="98">
        <v>18.375164517240979</v>
      </c>
      <c r="S12" s="98">
        <v>-6.2209960107651208</v>
      </c>
      <c r="T12" s="98">
        <v>3.7604046278188235</v>
      </c>
      <c r="U12" s="98">
        <v>13.008701101196435</v>
      </c>
      <c r="V12" s="98">
        <v>-189.68071656429146</v>
      </c>
      <c r="W12" s="98">
        <v>616.55311956820731</v>
      </c>
      <c r="X12" s="98">
        <v>471.03045123985532</v>
      </c>
    </row>
    <row r="13" spans="2:24" ht="18" customHeight="1" x14ac:dyDescent="0.25">
      <c r="B13" s="101" t="s">
        <v>201</v>
      </c>
      <c r="C13" s="102">
        <v>-36.425764519999994</v>
      </c>
      <c r="D13" s="102">
        <v>-55.260129506830197</v>
      </c>
      <c r="E13" s="102">
        <v>103.35354358723501</v>
      </c>
      <c r="F13" s="102">
        <v>-0.72916883376000008</v>
      </c>
      <c r="G13" s="102">
        <v>-1.1778344518200001</v>
      </c>
      <c r="H13" s="102">
        <v>-0.61641280470001003</v>
      </c>
      <c r="I13" s="102">
        <v>-0.81867914815781007</v>
      </c>
      <c r="J13" s="102">
        <v>-1.802571715069669</v>
      </c>
      <c r="K13" s="102">
        <v>1.3894927796099998</v>
      </c>
      <c r="L13" s="102">
        <v>0.98565260635999996</v>
      </c>
      <c r="M13" s="102">
        <v>-5.7461032521112995E-2</v>
      </c>
      <c r="N13" s="102">
        <v>-0.29389447771599497</v>
      </c>
      <c r="O13" s="102">
        <v>-5.6218977963475796</v>
      </c>
      <c r="P13" s="102">
        <v>-7.5984547267423688</v>
      </c>
      <c r="Q13" s="102">
        <v>0.95699999999999996</v>
      </c>
      <c r="R13" s="102">
        <v>-0.73099999999999998</v>
      </c>
      <c r="S13" s="102">
        <v>0</v>
      </c>
      <c r="T13" s="102">
        <v>0</v>
      </c>
      <c r="U13" s="102">
        <v>-0.17299999999990542</v>
      </c>
      <c r="V13" s="102">
        <v>-0.14499999999965441</v>
      </c>
      <c r="W13" s="102">
        <v>61.425399417998598</v>
      </c>
      <c r="X13" s="102">
        <v>-66.190979458457903</v>
      </c>
    </row>
    <row r="14" spans="2:24" ht="18" customHeight="1" x14ac:dyDescent="0.25">
      <c r="B14" s="103" t="s">
        <v>202</v>
      </c>
      <c r="C14" s="104">
        <v>453.83533029203267</v>
      </c>
      <c r="D14" s="104">
        <v>420.43548034820486</v>
      </c>
      <c r="E14" s="104">
        <v>200.73483431349234</v>
      </c>
      <c r="F14" s="104">
        <v>110.20642107120565</v>
      </c>
      <c r="G14" s="104">
        <v>21.256869320453777</v>
      </c>
      <c r="H14" s="104">
        <v>55.093086668961718</v>
      </c>
      <c r="I14" s="104">
        <v>52.836115679152527</v>
      </c>
      <c r="J14" s="104">
        <v>12.45282357391155</v>
      </c>
      <c r="K14" s="104">
        <v>79.461561908193218</v>
      </c>
      <c r="L14" s="104">
        <v>99.814129800807592</v>
      </c>
      <c r="M14" s="104">
        <v>40.580539442209215</v>
      </c>
      <c r="N14" s="104">
        <v>42.096085273828294</v>
      </c>
      <c r="O14" s="104">
        <v>201.29909926330265</v>
      </c>
      <c r="P14" s="104">
        <v>158.9236250626754</v>
      </c>
      <c r="Q14" s="104">
        <v>-89.852203278355688</v>
      </c>
      <c r="R14" s="104">
        <v>42.07116451724098</v>
      </c>
      <c r="S14" s="104">
        <v>-32.317958307600563</v>
      </c>
      <c r="T14" s="104">
        <v>-18.290585016945077</v>
      </c>
      <c r="U14" s="104">
        <v>18.003169599120604</v>
      </c>
      <c r="V14" s="104">
        <v>-184.29647229206341</v>
      </c>
      <c r="W14" s="104">
        <v>945.83735823200232</v>
      </c>
      <c r="X14" s="104">
        <v>738.50575900782667</v>
      </c>
    </row>
    <row r="15" spans="2:24" ht="18" customHeight="1" x14ac:dyDescent="0.25">
      <c r="B15" s="105" t="s">
        <v>194</v>
      </c>
      <c r="C15" s="106">
        <v>2220.0151612599998</v>
      </c>
      <c r="D15" s="106">
        <v>2582.5550239900003</v>
      </c>
      <c r="E15" s="106">
        <v>1550.8820880262801</v>
      </c>
      <c r="F15" s="106">
        <v>1355.71258188554</v>
      </c>
      <c r="G15" s="106">
        <v>4.48695897197398</v>
      </c>
      <c r="H15" s="106">
        <v>4.0303556728083798</v>
      </c>
      <c r="I15" s="106">
        <v>295.76648317150301</v>
      </c>
      <c r="J15" s="106">
        <v>328.08953683293197</v>
      </c>
      <c r="K15" s="106">
        <v>263.56719807778802</v>
      </c>
      <c r="L15" s="106">
        <v>261.452047360557</v>
      </c>
      <c r="M15" s="106">
        <v>334.54460669229502</v>
      </c>
      <c r="N15" s="106">
        <v>343.77267825778802</v>
      </c>
      <c r="O15" s="106">
        <v>656.70080446206305</v>
      </c>
      <c r="P15" s="106">
        <v>600.471588826936</v>
      </c>
      <c r="Q15" s="106">
        <v>0</v>
      </c>
      <c r="R15" s="106">
        <v>0</v>
      </c>
      <c r="S15" s="106">
        <v>0</v>
      </c>
      <c r="T15" s="106">
        <v>0</v>
      </c>
      <c r="U15" s="106">
        <v>0.23752436625678092</v>
      </c>
      <c r="V15" s="106">
        <v>9.1903275359421971E-2</v>
      </c>
      <c r="W15" s="106">
        <v>5326.2008250281597</v>
      </c>
      <c r="X15" s="106">
        <v>5476.1757161019214</v>
      </c>
    </row>
    <row r="16" spans="2:24" ht="18" customHeight="1" x14ac:dyDescent="0.25">
      <c r="B16" s="97" t="s">
        <v>195</v>
      </c>
      <c r="C16" s="98">
        <v>2192.0772237000001</v>
      </c>
      <c r="D16" s="98">
        <v>2544.6389902400001</v>
      </c>
      <c r="E16" s="98">
        <v>1522.9816305611598</v>
      </c>
      <c r="F16" s="98">
        <v>1390.14995858871</v>
      </c>
      <c r="G16" s="98">
        <v>6.6390278520910595</v>
      </c>
      <c r="H16" s="98">
        <v>5.1892824548156895</v>
      </c>
      <c r="I16" s="98">
        <v>291.495765599565</v>
      </c>
      <c r="J16" s="98">
        <v>323.45112585899801</v>
      </c>
      <c r="K16" s="98">
        <v>215.11051129515201</v>
      </c>
      <c r="L16" s="98">
        <v>223.148903986085</v>
      </c>
      <c r="M16" s="98">
        <v>260.24826294882604</v>
      </c>
      <c r="N16" s="98">
        <v>273.99424202151101</v>
      </c>
      <c r="O16" s="98">
        <v>565.93567231821896</v>
      </c>
      <c r="P16" s="98">
        <v>561.04229731879695</v>
      </c>
      <c r="Q16" s="98">
        <v>0</v>
      </c>
      <c r="R16" s="98">
        <v>0</v>
      </c>
      <c r="S16" s="98">
        <v>0</v>
      </c>
      <c r="T16" s="98">
        <v>0</v>
      </c>
      <c r="U16" s="98">
        <v>0.14896475188666955</v>
      </c>
      <c r="V16" s="98">
        <v>3.9370275612920523E-2</v>
      </c>
      <c r="W16" s="98">
        <v>5054.6370590268998</v>
      </c>
      <c r="X16" s="98">
        <v>5321.6541707445303</v>
      </c>
    </row>
    <row r="17" spans="2:24" ht="18" customHeight="1" x14ac:dyDescent="0.25">
      <c r="B17" s="97" t="s">
        <v>196</v>
      </c>
      <c r="C17" s="98">
        <v>-2521.52661584</v>
      </c>
      <c r="D17" s="98">
        <v>-2665.2215143100002</v>
      </c>
      <c r="E17" s="98">
        <v>-668.677444818661</v>
      </c>
      <c r="F17" s="98">
        <v>-572.49508771731303</v>
      </c>
      <c r="G17" s="98">
        <v>-1.8333466155715825</v>
      </c>
      <c r="H17" s="98">
        <v>-1.3431310812644601</v>
      </c>
      <c r="I17" s="98">
        <v>-327.21102603772596</v>
      </c>
      <c r="J17" s="98">
        <v>-243.6457874522651</v>
      </c>
      <c r="K17" s="98">
        <v>-176.1078252314401</v>
      </c>
      <c r="L17" s="98">
        <v>-185.4478344779329</v>
      </c>
      <c r="M17" s="98">
        <v>-184.06630761128105</v>
      </c>
      <c r="N17" s="98">
        <v>-190.31441881312227</v>
      </c>
      <c r="O17" s="98">
        <v>-493.33498778352578</v>
      </c>
      <c r="P17" s="98">
        <v>-473.02544808450619</v>
      </c>
      <c r="Q17" s="98">
        <v>0</v>
      </c>
      <c r="R17" s="98">
        <v>0</v>
      </c>
      <c r="S17" s="98">
        <v>0</v>
      </c>
      <c r="T17" s="98">
        <v>0</v>
      </c>
      <c r="U17" s="98">
        <v>16.529281405745763</v>
      </c>
      <c r="V17" s="98">
        <v>11.418848304216896</v>
      </c>
      <c r="W17" s="98">
        <v>-4356.2282725324594</v>
      </c>
      <c r="X17" s="98">
        <v>-4320.0743736321874</v>
      </c>
    </row>
    <row r="18" spans="2:24" ht="18" customHeight="1" x14ac:dyDescent="0.25">
      <c r="B18" s="97" t="s">
        <v>197</v>
      </c>
      <c r="C18" s="98">
        <v>-244.19579012</v>
      </c>
      <c r="D18" s="98">
        <v>-240.45541267999999</v>
      </c>
      <c r="E18" s="98">
        <v>-652.36583625501396</v>
      </c>
      <c r="F18" s="98">
        <v>-580.32540819278609</v>
      </c>
      <c r="G18" s="98">
        <v>-5.8481136788024797</v>
      </c>
      <c r="H18" s="98">
        <v>-3.7358418741911201</v>
      </c>
      <c r="I18" s="98">
        <v>-18.921667224615202</v>
      </c>
      <c r="J18" s="98">
        <v>-21.174425110083</v>
      </c>
      <c r="K18" s="98">
        <v>-106.69644830056799</v>
      </c>
      <c r="L18" s="98">
        <v>-108.98078341046099</v>
      </c>
      <c r="M18" s="98">
        <v>-83.9031909060121</v>
      </c>
      <c r="N18" s="98">
        <v>-81.368914042745999</v>
      </c>
      <c r="O18" s="98">
        <v>-133.36199050201699</v>
      </c>
      <c r="P18" s="98">
        <v>-138.467112721349</v>
      </c>
      <c r="Q18" s="98">
        <v>0</v>
      </c>
      <c r="R18" s="98">
        <v>0</v>
      </c>
      <c r="S18" s="98">
        <v>0</v>
      </c>
      <c r="T18" s="98">
        <v>0</v>
      </c>
      <c r="U18" s="98">
        <v>-5.206304851119057E-2</v>
      </c>
      <c r="V18" s="98">
        <v>-1.6594221524021121E-2</v>
      </c>
      <c r="W18" s="98">
        <v>-1245.3451000355399</v>
      </c>
      <c r="X18" s="98">
        <v>-1174.5244922531401</v>
      </c>
    </row>
    <row r="19" spans="2:24" ht="18" customHeight="1" x14ac:dyDescent="0.25">
      <c r="B19" s="97" t="s">
        <v>198</v>
      </c>
      <c r="C19" s="98">
        <v>-24.205961169999998</v>
      </c>
      <c r="D19" s="98">
        <v>-22.114871149999999</v>
      </c>
      <c r="E19" s="98">
        <v>-7.3348970106799998</v>
      </c>
      <c r="F19" s="98">
        <v>0</v>
      </c>
      <c r="G19" s="98">
        <v>0</v>
      </c>
      <c r="H19" s="98">
        <v>0</v>
      </c>
      <c r="I19" s="98">
        <v>0.47365356214415499</v>
      </c>
      <c r="J19" s="98">
        <v>0.52129669683511992</v>
      </c>
      <c r="K19" s="98">
        <v>-1.1442414673578001</v>
      </c>
      <c r="L19" s="98">
        <v>-0.83506571414122599</v>
      </c>
      <c r="M19" s="98">
        <v>-1.9735409561379111</v>
      </c>
      <c r="N19" s="98">
        <v>-2.6766964303824015</v>
      </c>
      <c r="O19" s="98">
        <v>-0.47831866208660651</v>
      </c>
      <c r="P19" s="98">
        <v>-0.44993478504183099</v>
      </c>
      <c r="Q19" s="98">
        <v>0</v>
      </c>
      <c r="R19" s="98">
        <v>0</v>
      </c>
      <c r="S19" s="98">
        <v>0</v>
      </c>
      <c r="T19" s="98">
        <v>0</v>
      </c>
      <c r="U19" s="98">
        <v>-2.5191120205459469E-3</v>
      </c>
      <c r="V19" s="98">
        <v>-8.8060352378352034E-4</v>
      </c>
      <c r="W19" s="98">
        <v>-34.665824816138702</v>
      </c>
      <c r="X19" s="98">
        <v>-25.556151986254118</v>
      </c>
    </row>
    <row r="20" spans="2:24" ht="18" customHeight="1" x14ac:dyDescent="0.25">
      <c r="B20" s="99" t="s">
        <v>199</v>
      </c>
      <c r="C20" s="100">
        <v>-597.85114342999987</v>
      </c>
      <c r="D20" s="100">
        <v>-383.15280790000008</v>
      </c>
      <c r="E20" s="100">
        <v>194.60345247680485</v>
      </c>
      <c r="F20" s="100">
        <v>237.32946267861087</v>
      </c>
      <c r="G20" s="100">
        <v>-1.0424324422830029</v>
      </c>
      <c r="H20" s="100">
        <v>0.11030949936010925</v>
      </c>
      <c r="I20" s="100">
        <v>-54.163274100632002</v>
      </c>
      <c r="J20" s="100">
        <v>59.152209993485037</v>
      </c>
      <c r="K20" s="100">
        <v>-68.838003704213889</v>
      </c>
      <c r="L20" s="100">
        <v>-72.114779616450107</v>
      </c>
      <c r="M20" s="100">
        <v>-9.6947765246050199</v>
      </c>
      <c r="N20" s="100">
        <v>-0.3657872647396605</v>
      </c>
      <c r="O20" s="100">
        <v>-61.239624629410415</v>
      </c>
      <c r="P20" s="100">
        <v>-50.90019827210007</v>
      </c>
      <c r="Q20" s="100">
        <v>0</v>
      </c>
      <c r="R20" s="100">
        <v>0</v>
      </c>
      <c r="S20" s="100">
        <v>0</v>
      </c>
      <c r="T20" s="100">
        <v>0</v>
      </c>
      <c r="U20" s="100">
        <v>16.623663997100696</v>
      </c>
      <c r="V20" s="100">
        <v>11.440743754782011</v>
      </c>
      <c r="W20" s="100">
        <v>-581.60213835723823</v>
      </c>
      <c r="X20" s="100">
        <v>-198.50084712705132</v>
      </c>
    </row>
    <row r="21" spans="2:24" ht="18" customHeight="1" x14ac:dyDescent="0.25">
      <c r="B21" s="107" t="s">
        <v>203</v>
      </c>
      <c r="C21" s="108">
        <v>838.99982438999996</v>
      </c>
      <c r="D21" s="108">
        <v>615.05648147296995</v>
      </c>
      <c r="E21" s="108">
        <v>209.73269137395798</v>
      </c>
      <c r="F21" s="108">
        <v>127.033225198241</v>
      </c>
      <c r="G21" s="108">
        <v>0.57416869732242226</v>
      </c>
      <c r="H21" s="108">
        <v>0.37434677788449089</v>
      </c>
      <c r="I21" s="108">
        <v>67.312821669851928</v>
      </c>
      <c r="J21" s="108">
        <v>-43.767171607897183</v>
      </c>
      <c r="K21" s="108">
        <v>92.312801787795991</v>
      </c>
      <c r="L21" s="108">
        <v>80.859817131970487</v>
      </c>
      <c r="M21" s="108">
        <v>27.352818289118353</v>
      </c>
      <c r="N21" s="108">
        <v>27.351128349961744</v>
      </c>
      <c r="O21" s="108">
        <v>81.151592211607607</v>
      </c>
      <c r="P21" s="108">
        <v>84.857015191178363</v>
      </c>
      <c r="Q21" s="108">
        <v>0</v>
      </c>
      <c r="R21" s="108">
        <v>-6.13019999999977E-5</v>
      </c>
      <c r="S21" s="108">
        <v>0</v>
      </c>
      <c r="T21" s="108">
        <v>0</v>
      </c>
      <c r="U21" s="108">
        <v>-16.179640178890345</v>
      </c>
      <c r="V21" s="108">
        <v>-11.79504963410688</v>
      </c>
      <c r="W21" s="108">
        <v>1301.2570782407638</v>
      </c>
      <c r="X21" s="108">
        <v>879.96973157820196</v>
      </c>
    </row>
    <row r="22" spans="2:24" ht="18" customHeight="1" x14ac:dyDescent="0.25">
      <c r="B22" s="103" t="s">
        <v>204</v>
      </c>
      <c r="C22" s="104">
        <v>241.14868096000009</v>
      </c>
      <c r="D22" s="104">
        <v>231.90367357296986</v>
      </c>
      <c r="E22" s="104">
        <v>404.33614385076282</v>
      </c>
      <c r="F22" s="104">
        <v>364.36268787685185</v>
      </c>
      <c r="G22" s="104">
        <v>-0.46826374496058065</v>
      </c>
      <c r="H22" s="104">
        <v>0.48465627724460014</v>
      </c>
      <c r="I22" s="104">
        <v>13.149547569219926</v>
      </c>
      <c r="J22" s="104">
        <v>15.385038385587855</v>
      </c>
      <c r="K22" s="104">
        <v>23.474798083582101</v>
      </c>
      <c r="L22" s="104">
        <v>8.7450375155203801</v>
      </c>
      <c r="M22" s="104">
        <v>17.658041764513335</v>
      </c>
      <c r="N22" s="104">
        <v>26.985341085222082</v>
      </c>
      <c r="O22" s="104">
        <v>19.911967582197192</v>
      </c>
      <c r="P22" s="104">
        <v>33.956816919078292</v>
      </c>
      <c r="Q22" s="104">
        <v>0</v>
      </c>
      <c r="R22" s="104">
        <v>-6.13019999999977E-5</v>
      </c>
      <c r="S22" s="104">
        <v>0</v>
      </c>
      <c r="T22" s="104">
        <v>0</v>
      </c>
      <c r="U22" s="104">
        <v>0.44402381821035064</v>
      </c>
      <c r="V22" s="104">
        <v>-0.35430587932486901</v>
      </c>
      <c r="W22" s="104">
        <v>719.65493988352557</v>
      </c>
      <c r="X22" s="104">
        <v>681.46888445115064</v>
      </c>
    </row>
    <row r="23" spans="2:24" ht="18" customHeight="1" x14ac:dyDescent="0.25">
      <c r="B23" s="103" t="s">
        <v>205</v>
      </c>
      <c r="C23" s="104">
        <v>51.894220514999994</v>
      </c>
      <c r="D23" s="104">
        <v>56.245599575000028</v>
      </c>
      <c r="E23" s="104">
        <v>15.063595287447795</v>
      </c>
      <c r="F23" s="104">
        <v>13.061572227015796</v>
      </c>
      <c r="G23" s="104">
        <v>0.10926579328222055</v>
      </c>
      <c r="H23" s="104">
        <v>-1.4589760391849493</v>
      </c>
      <c r="I23" s="104">
        <v>-5.0517195155616195</v>
      </c>
      <c r="J23" s="104">
        <v>-2.9264498157710883</v>
      </c>
      <c r="K23" s="104">
        <v>4.9498806535299993</v>
      </c>
      <c r="L23" s="104">
        <v>5.8501076522199984</v>
      </c>
      <c r="M23" s="104">
        <v>-0.60382073782537193</v>
      </c>
      <c r="N23" s="104">
        <v>-2.3458135264092381</v>
      </c>
      <c r="O23" s="104">
        <v>0</v>
      </c>
      <c r="P23" s="104">
        <v>0</v>
      </c>
      <c r="Q23" s="104">
        <v>8.9999999999999993E-3</v>
      </c>
      <c r="R23" s="104">
        <v>0.38200000000000001</v>
      </c>
      <c r="S23" s="104">
        <v>-24.372872574917391</v>
      </c>
      <c r="T23" s="104">
        <v>18.152587007591332</v>
      </c>
      <c r="U23" s="104">
        <v>-174.28573710380604</v>
      </c>
      <c r="V23" s="104">
        <v>-157.69244442902013</v>
      </c>
      <c r="W23" s="104">
        <v>-132.28818768285041</v>
      </c>
      <c r="X23" s="104">
        <v>-70.731817348558224</v>
      </c>
    </row>
    <row r="24" spans="2:24" ht="18" customHeight="1" x14ac:dyDescent="0.25">
      <c r="B24" s="105" t="s">
        <v>206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-16.88640936138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-0.117234794079098</v>
      </c>
      <c r="T24" s="106">
        <v>-0.52346261564390395</v>
      </c>
      <c r="U24" s="106">
        <v>-24.375596616058203</v>
      </c>
      <c r="V24" s="106">
        <v>-1.3055606206516968</v>
      </c>
      <c r="W24" s="106">
        <v>-24.492831410137303</v>
      </c>
      <c r="X24" s="106">
        <v>-18.715432597675601</v>
      </c>
    </row>
    <row r="25" spans="2:24" ht="18" customHeight="1" x14ac:dyDescent="0.25">
      <c r="B25" s="99" t="s">
        <v>207</v>
      </c>
      <c r="C25" s="100">
        <v>746.87823176703273</v>
      </c>
      <c r="D25" s="100">
        <v>708.5847534961747</v>
      </c>
      <c r="E25" s="100">
        <v>620.13457345170298</v>
      </c>
      <c r="F25" s="100">
        <v>487.63068117507328</v>
      </c>
      <c r="G25" s="100">
        <v>20.897871368775416</v>
      </c>
      <c r="H25" s="100">
        <v>54.118766907021367</v>
      </c>
      <c r="I25" s="100">
        <v>60.933943732810832</v>
      </c>
      <c r="J25" s="100">
        <v>24.911412143728317</v>
      </c>
      <c r="K25" s="100">
        <v>107.88624064530532</v>
      </c>
      <c r="L25" s="100">
        <v>97.522865607167972</v>
      </c>
      <c r="M25" s="100">
        <v>57.634760468897177</v>
      </c>
      <c r="N25" s="100">
        <v>66.735612832641138</v>
      </c>
      <c r="O25" s="100">
        <v>221.21106684549983</v>
      </c>
      <c r="P25" s="100">
        <v>192.88044198175368</v>
      </c>
      <c r="Q25" s="100">
        <v>-89.843203278355688</v>
      </c>
      <c r="R25" s="100">
        <v>42.453103215240979</v>
      </c>
      <c r="S25" s="100">
        <v>-56.808065676597053</v>
      </c>
      <c r="T25" s="100">
        <v>-0.66146062499764802</v>
      </c>
      <c r="U25" s="100">
        <v>-180.21414030253328</v>
      </c>
      <c r="V25" s="100">
        <v>-343.64878322106011</v>
      </c>
      <c r="W25" s="100">
        <v>1508.7112790225401</v>
      </c>
      <c r="X25" s="100">
        <v>1330.5273935127436</v>
      </c>
    </row>
    <row r="26" spans="2:24" ht="18" customHeight="1" x14ac:dyDescent="0.25">
      <c r="B26" s="97" t="s">
        <v>208</v>
      </c>
      <c r="C26" s="98">
        <v>-159.49927738000002</v>
      </c>
      <c r="D26" s="98">
        <v>-154.52690810000001</v>
      </c>
      <c r="E26" s="98">
        <v>-217.82239562951702</v>
      </c>
      <c r="F26" s="98">
        <v>-197.27996725952701</v>
      </c>
      <c r="G26" s="98">
        <v>28.016335912621997</v>
      </c>
      <c r="H26" s="98">
        <v>-19.2134503327195</v>
      </c>
      <c r="I26" s="98">
        <v>-10.8074873084707</v>
      </c>
      <c r="J26" s="98">
        <v>-4.5070126583443395</v>
      </c>
      <c r="K26" s="98">
        <v>-27.3166230313876</v>
      </c>
      <c r="L26" s="98">
        <v>-29.8902667770999</v>
      </c>
      <c r="M26" s="98">
        <v>-14.406549454960698</v>
      </c>
      <c r="N26" s="98">
        <v>-13.3045858312198</v>
      </c>
      <c r="O26" s="98">
        <v>-58.557207656418498</v>
      </c>
      <c r="P26" s="98">
        <v>-43.739363216381001</v>
      </c>
      <c r="Q26" s="98">
        <v>23.552</v>
      </c>
      <c r="R26" s="98">
        <v>-18.687000000000001</v>
      </c>
      <c r="S26" s="98">
        <v>-9.971897627105319</v>
      </c>
      <c r="T26" s="98">
        <v>-8.1110292453558799</v>
      </c>
      <c r="U26" s="98">
        <v>36.471186869530882</v>
      </c>
      <c r="V26" s="98">
        <v>36.249865132180453</v>
      </c>
      <c r="W26" s="98">
        <v>-410.341915305707</v>
      </c>
      <c r="X26" s="98">
        <v>-453.00971828846696</v>
      </c>
    </row>
    <row r="27" spans="2:24" ht="18" customHeight="1" x14ac:dyDescent="0.25">
      <c r="B27" s="97" t="s">
        <v>209</v>
      </c>
      <c r="C27" s="98">
        <v>1.0000000000000001E-5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1.0000000000000001E-5</v>
      </c>
      <c r="X27" s="98">
        <v>0</v>
      </c>
    </row>
    <row r="28" spans="2:24" ht="18" customHeight="1" x14ac:dyDescent="0.25">
      <c r="B28" s="101" t="s">
        <v>4</v>
      </c>
      <c r="C28" s="102">
        <v>75.863749154841699</v>
      </c>
      <c r="D28" s="102">
        <v>73.476899381635207</v>
      </c>
      <c r="E28" s="102">
        <v>276.93483204857398</v>
      </c>
      <c r="F28" s="102">
        <v>236.20688084125101</v>
      </c>
      <c r="G28" s="102">
        <v>0.22910155562100201</v>
      </c>
      <c r="H28" s="102">
        <v>-7.6881789897501204E-2</v>
      </c>
      <c r="I28" s="102">
        <v>10.8091334567651</v>
      </c>
      <c r="J28" s="102">
        <v>7.9532255311228903</v>
      </c>
      <c r="K28" s="102">
        <v>10.356934182987599</v>
      </c>
      <c r="L28" s="102">
        <v>8.5088918155843807</v>
      </c>
      <c r="M28" s="102">
        <v>9.4499406776363788</v>
      </c>
      <c r="N28" s="102">
        <v>9.7651196565844494</v>
      </c>
      <c r="O28" s="102">
        <v>-7.9340109511539798E-4</v>
      </c>
      <c r="P28" s="102">
        <v>3.5691877680094301E-3</v>
      </c>
      <c r="Q28" s="102">
        <v>0</v>
      </c>
      <c r="R28" s="102">
        <v>0</v>
      </c>
      <c r="S28" s="102">
        <v>1.64492678792473</v>
      </c>
      <c r="T28" s="102">
        <v>1.3339625357582399</v>
      </c>
      <c r="U28" s="102">
        <v>12.57146999228868</v>
      </c>
      <c r="V28" s="102">
        <v>11.486759624853367</v>
      </c>
      <c r="W28" s="102">
        <v>397.85929445554393</v>
      </c>
      <c r="X28" s="102">
        <v>348.65842678465998</v>
      </c>
    </row>
    <row r="29" spans="2:24" ht="18" customHeight="1" x14ac:dyDescent="0.25">
      <c r="B29" s="103" t="s">
        <v>5</v>
      </c>
      <c r="C29" s="104">
        <v>511.51521523219105</v>
      </c>
      <c r="D29" s="104">
        <v>480.58094601453945</v>
      </c>
      <c r="E29" s="104">
        <v>125.37734577361198</v>
      </c>
      <c r="F29" s="104">
        <v>54.143833074295287</v>
      </c>
      <c r="G29" s="104">
        <v>48.68510572577641</v>
      </c>
      <c r="H29" s="104">
        <v>34.982198364199363</v>
      </c>
      <c r="I29" s="104">
        <v>39.317322967575038</v>
      </c>
      <c r="J29" s="104">
        <v>12.451173954261087</v>
      </c>
      <c r="K29" s="104">
        <v>70.212683430930127</v>
      </c>
      <c r="L29" s="104">
        <v>59.123707014483699</v>
      </c>
      <c r="M29" s="104">
        <v>33.778270336300103</v>
      </c>
      <c r="N29" s="104">
        <v>43.665907344836896</v>
      </c>
      <c r="O29" s="104">
        <v>162.65465259017645</v>
      </c>
      <c r="P29" s="104">
        <v>149.13750957760465</v>
      </c>
      <c r="Q29" s="104">
        <v>-66.291203278355681</v>
      </c>
      <c r="R29" s="104">
        <v>23.766103215240978</v>
      </c>
      <c r="S29" s="104">
        <v>-68.424890091627105</v>
      </c>
      <c r="T29" s="104">
        <v>-10.106452406111767</v>
      </c>
      <c r="U29" s="104">
        <v>-156.3144234252911</v>
      </c>
      <c r="V29" s="104">
        <v>-318.88567771373306</v>
      </c>
      <c r="W29" s="104">
        <v>700.51007926128909</v>
      </c>
      <c r="X29" s="104">
        <v>528.85924843961675</v>
      </c>
    </row>
    <row r="30" spans="2:24" ht="18" customHeight="1" x14ac:dyDescent="0.25">
      <c r="B30" s="109" t="s">
        <v>8</v>
      </c>
      <c r="C30" s="110">
        <v>0.72794269999037353</v>
      </c>
      <c r="D30" s="110">
        <v>0.72817189139832939</v>
      </c>
      <c r="E30" s="110">
        <v>0.61567330816805588</v>
      </c>
      <c r="F30" s="110">
        <v>0.61549226705710525</v>
      </c>
      <c r="G30" s="110">
        <v>0.79371010188807356</v>
      </c>
      <c r="H30" s="110">
        <v>0.73957509485861983</v>
      </c>
      <c r="I30" s="110">
        <v>0.77734750077380488</v>
      </c>
      <c r="J30" s="110">
        <v>0.84413514745064777</v>
      </c>
      <c r="K30" s="110">
        <v>0.60433886741422926</v>
      </c>
      <c r="L30" s="110">
        <v>0.61102432997385669</v>
      </c>
      <c r="M30" s="110">
        <v>0.65234846094111176</v>
      </c>
      <c r="N30" s="110">
        <v>0.65886865708620013</v>
      </c>
      <c r="O30" s="110">
        <v>0.66223084851767711</v>
      </c>
      <c r="P30" s="110">
        <v>0.68846728216017161</v>
      </c>
      <c r="Q30" s="110">
        <v>1.0426276066215543</v>
      </c>
      <c r="R30" s="110">
        <v>0.59269738480697387</v>
      </c>
      <c r="S30" s="110">
        <v>0.67083158880728277</v>
      </c>
      <c r="T30" s="110">
        <v>0.62365527620708239</v>
      </c>
      <c r="U30" s="110"/>
      <c r="V30" s="110"/>
      <c r="W30" s="110">
        <v>0.70666504609619707</v>
      </c>
      <c r="X30" s="110">
        <v>0.69760274857410332</v>
      </c>
    </row>
    <row r="31" spans="2:24" ht="18" customHeight="1" x14ac:dyDescent="0.25">
      <c r="B31" s="109" t="s">
        <v>7</v>
      </c>
      <c r="C31" s="111">
        <v>0.20916528137403398</v>
      </c>
      <c r="D31" s="111">
        <v>0.20959468617709479</v>
      </c>
      <c r="E31" s="111">
        <v>0.34502941054869452</v>
      </c>
      <c r="F31" s="111">
        <v>0.369813846220167</v>
      </c>
      <c r="G31" s="111">
        <v>0.25525787044892628</v>
      </c>
      <c r="H31" s="111">
        <v>0.28125569156276886</v>
      </c>
      <c r="I31" s="111">
        <v>0.23182895706755566</v>
      </c>
      <c r="J31" s="111">
        <v>0.22247991985656917</v>
      </c>
      <c r="K31" s="111">
        <v>0.36442566332341031</v>
      </c>
      <c r="L31" s="111">
        <v>0.36201838617751148</v>
      </c>
      <c r="M31" s="111">
        <v>0.32794028521258778</v>
      </c>
      <c r="N31" s="111">
        <v>0.32234053923322931</v>
      </c>
      <c r="O31" s="111">
        <v>0.2858071355437129</v>
      </c>
      <c r="P31" s="111">
        <v>0.27223431422182814</v>
      </c>
      <c r="Q31" s="111">
        <v>0.31101731042888792</v>
      </c>
      <c r="R31" s="111">
        <v>0.32618347862183478</v>
      </c>
      <c r="S31" s="111">
        <v>0.3657987636867131</v>
      </c>
      <c r="T31" s="111">
        <v>0.41094254752604487</v>
      </c>
      <c r="U31" s="111"/>
      <c r="V31" s="111"/>
      <c r="W31" s="111">
        <v>0.27454445193598287</v>
      </c>
      <c r="X31" s="111">
        <v>0.27837583364936208</v>
      </c>
    </row>
    <row r="32" spans="2:24" ht="18" customHeight="1" x14ac:dyDescent="0.25">
      <c r="B32" s="112" t="s">
        <v>6</v>
      </c>
      <c r="C32" s="113">
        <v>0.93710798136440754</v>
      </c>
      <c r="D32" s="113">
        <v>0.93776657757542414</v>
      </c>
      <c r="E32" s="113">
        <v>0.96070271871675039</v>
      </c>
      <c r="F32" s="113">
        <v>0.98530611327727224</v>
      </c>
      <c r="G32" s="113">
        <v>1.0489679723369998</v>
      </c>
      <c r="H32" s="113">
        <v>1.0208307864213886</v>
      </c>
      <c r="I32" s="113">
        <v>1.0091764578413605</v>
      </c>
      <c r="J32" s="113">
        <v>1.066615067307217</v>
      </c>
      <c r="K32" s="113">
        <v>0.96876453073763957</v>
      </c>
      <c r="L32" s="113">
        <v>0.97304271615136817</v>
      </c>
      <c r="M32" s="113">
        <v>0.98028874615369954</v>
      </c>
      <c r="N32" s="113">
        <v>0.98120919631942938</v>
      </c>
      <c r="O32" s="113">
        <v>0.94803798406138995</v>
      </c>
      <c r="P32" s="113">
        <v>0.96070159638199981</v>
      </c>
      <c r="Q32" s="113">
        <v>1.3536449170504423</v>
      </c>
      <c r="R32" s="113">
        <v>0.91888086342880859</v>
      </c>
      <c r="S32" s="113">
        <v>1.0366303524939959</v>
      </c>
      <c r="T32" s="113">
        <v>1.0345978237331273</v>
      </c>
      <c r="U32" s="113"/>
      <c r="V32" s="113"/>
      <c r="W32" s="113">
        <v>0.98120949803217994</v>
      </c>
      <c r="X32" s="113">
        <v>0.97597858222346545</v>
      </c>
    </row>
    <row r="33" spans="2:24" ht="18" customHeight="1" x14ac:dyDescent="0.25">
      <c r="B33" s="97" t="s">
        <v>210</v>
      </c>
      <c r="C33" s="98">
        <v>30919.390849067204</v>
      </c>
      <c r="D33" s="98">
        <v>30664.209975573802</v>
      </c>
      <c r="E33" s="98">
        <v>4230.1789476955355</v>
      </c>
      <c r="F33" s="98">
        <v>3729.5705166515272</v>
      </c>
      <c r="G33" s="98">
        <v>2393.1361934209317</v>
      </c>
      <c r="H33" s="98">
        <v>2294.306012816447</v>
      </c>
      <c r="I33" s="98">
        <v>3886.6217629753878</v>
      </c>
      <c r="J33" s="98">
        <v>3964.4407144148909</v>
      </c>
      <c r="K33" s="98">
        <v>1847.2314460486321</v>
      </c>
      <c r="L33" s="98">
        <v>1845.311356927248</v>
      </c>
      <c r="M33" s="98">
        <v>1340.0920127238385</v>
      </c>
      <c r="N33" s="98">
        <v>1451.1489716677763</v>
      </c>
      <c r="O33" s="98">
        <v>4471.9657710264428</v>
      </c>
      <c r="P33" s="98">
        <v>4353.0443576787493</v>
      </c>
      <c r="Q33" s="98">
        <v>925.140129105195</v>
      </c>
      <c r="R33" s="98">
        <v>842.40846626335713</v>
      </c>
      <c r="S33" s="98">
        <v>331.24086436967423</v>
      </c>
      <c r="T33" s="98">
        <v>436.58790669782024</v>
      </c>
      <c r="U33" s="98">
        <v>-548.97117532523407</v>
      </c>
      <c r="V33" s="98">
        <v>-307.52554473985219</v>
      </c>
      <c r="W33" s="98">
        <v>49796.026801107619</v>
      </c>
      <c r="X33" s="98">
        <v>49273.502733951755</v>
      </c>
    </row>
    <row r="34" spans="2:24" ht="18" customHeight="1" x14ac:dyDescent="0.25">
      <c r="B34" s="97" t="s">
        <v>211</v>
      </c>
      <c r="C34" s="98">
        <v>26789.857588489998</v>
      </c>
      <c r="D34" s="98">
        <v>27107.253019579999</v>
      </c>
      <c r="E34" s="98">
        <v>4971.2959075359868</v>
      </c>
      <c r="F34" s="98">
        <v>4693.5309570927393</v>
      </c>
      <c r="G34" s="98">
        <v>3069.6061618848498</v>
      </c>
      <c r="H34" s="98">
        <v>3025.18628409025</v>
      </c>
      <c r="I34" s="98">
        <v>4079.2983098663199</v>
      </c>
      <c r="J34" s="98">
        <v>4142.5058139693101</v>
      </c>
      <c r="K34" s="98">
        <v>2399.15119574651</v>
      </c>
      <c r="L34" s="98">
        <v>3366.6766845775014</v>
      </c>
      <c r="M34" s="98">
        <v>1730.8616156004114</v>
      </c>
      <c r="N34" s="98">
        <v>1585.616777525343</v>
      </c>
      <c r="O34" s="98">
        <v>4727.1367644009406</v>
      </c>
      <c r="P34" s="98">
        <v>4402.94469826965</v>
      </c>
      <c r="Q34" s="98">
        <v>2420.277</v>
      </c>
      <c r="R34" s="98">
        <v>2381.0450000000001</v>
      </c>
      <c r="S34" s="98">
        <v>673.38182991515407</v>
      </c>
      <c r="T34" s="98">
        <v>743.70147151503306</v>
      </c>
      <c r="U34" s="98">
        <v>-3046.7446061809314</v>
      </c>
      <c r="V34" s="98">
        <v>-2724.8441640710371</v>
      </c>
      <c r="W34" s="98">
        <v>47814.121767259239</v>
      </c>
      <c r="X34" s="98">
        <v>48723.616542548792</v>
      </c>
    </row>
    <row r="35" spans="2:24" ht="18" customHeight="1" x14ac:dyDescent="0.25">
      <c r="B35" s="97" t="s">
        <v>212</v>
      </c>
      <c r="C35" s="98">
        <v>4035.475398311642</v>
      </c>
      <c r="D35" s="98">
        <v>3730.1475363304576</v>
      </c>
      <c r="E35" s="98">
        <v>1035.4679849817701</v>
      </c>
      <c r="F35" s="98">
        <v>1010.1348682613151</v>
      </c>
      <c r="G35" s="98">
        <v>1264.0588181854405</v>
      </c>
      <c r="H35" s="98">
        <v>1239.8605195428947</v>
      </c>
      <c r="I35" s="98">
        <v>630.04402134739792</v>
      </c>
      <c r="J35" s="98">
        <v>650.38939389668406</v>
      </c>
      <c r="K35" s="98">
        <v>512.46810610962291</v>
      </c>
      <c r="L35" s="98">
        <v>556.78585745063162</v>
      </c>
      <c r="M35" s="98">
        <v>598.89533747785845</v>
      </c>
      <c r="N35" s="98">
        <v>634.6045964953579</v>
      </c>
      <c r="O35" s="98">
        <v>1301.4426515293849</v>
      </c>
      <c r="P35" s="98">
        <v>1264.9232820009834</v>
      </c>
      <c r="Q35" s="98">
        <v>335.43712910519997</v>
      </c>
      <c r="R35" s="98">
        <v>343.31646626335805</v>
      </c>
      <c r="S35" s="98">
        <v>232.53052919425335</v>
      </c>
      <c r="T35" s="98">
        <v>237.97969191037288</v>
      </c>
      <c r="U35" s="98">
        <v>-1334.5164134305687</v>
      </c>
      <c r="V35" s="98">
        <v>-1674.3336312621941</v>
      </c>
      <c r="W35" s="98">
        <v>8611.3035628119997</v>
      </c>
      <c r="X35" s="98">
        <v>7993.8085808898595</v>
      </c>
    </row>
    <row r="36" spans="2:24" ht="18" customHeight="1" x14ac:dyDescent="0.25">
      <c r="B36" s="114" t="s">
        <v>213</v>
      </c>
      <c r="C36" s="115">
        <v>0.12693255729367114</v>
      </c>
      <c r="D36" s="115">
        <v>0.12377138319984213</v>
      </c>
      <c r="E36" s="115">
        <v>0.11357625458678067</v>
      </c>
      <c r="F36" s="115">
        <v>5.2936798546646055E-2</v>
      </c>
      <c r="G36" s="115">
        <v>3.6552894393694434E-2</v>
      </c>
      <c r="H36" s="115">
        <v>2.7941953110946993E-2</v>
      </c>
      <c r="I36" s="115">
        <v>7.1205122249474562E-2</v>
      </c>
      <c r="J36" s="115">
        <v>1.9448373974038785E-2</v>
      </c>
      <c r="K36" s="115">
        <v>0.13904681373996561</v>
      </c>
      <c r="L36" s="115">
        <v>0.11058870769601327</v>
      </c>
      <c r="M36" s="115">
        <v>5.2892707998632216E-2</v>
      </c>
      <c r="N36" s="115">
        <v>7.0800015698720631E-2</v>
      </c>
      <c r="O36" s="115">
        <v>0.12604725706531833</v>
      </c>
      <c r="P36" s="115">
        <v>0.11622445757514901</v>
      </c>
      <c r="Q36" s="115">
        <v>-0.18113090845789187</v>
      </c>
      <c r="R36" s="115">
        <v>7.002866247017428E-2</v>
      </c>
      <c r="S36" s="115">
        <v>-0.28162080778917675</v>
      </c>
      <c r="T36" s="115">
        <v>-4.2955076113940505E-2</v>
      </c>
      <c r="U36" s="115"/>
      <c r="V36" s="115"/>
      <c r="W36" s="115">
        <v>7.8984928809167895E-2</v>
      </c>
      <c r="X36" s="115">
        <v>6.3698371540219276E-2</v>
      </c>
    </row>
    <row r="37" spans="2:24" x14ac:dyDescent="0.25"/>
  </sheetData>
  <mergeCells count="11"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S92"/>
  <sheetViews>
    <sheetView showGridLines="0" showRowColHeaders="0" zoomScale="60" zoomScaleNormal="60" zoomScaleSheetLayoutView="50" workbookViewId="0"/>
  </sheetViews>
  <sheetFormatPr baseColWidth="10" defaultColWidth="0" defaultRowHeight="15.75" zeroHeight="1" x14ac:dyDescent="0.25"/>
  <cols>
    <col min="1" max="1" width="11.140625" style="35" customWidth="1"/>
    <col min="2" max="2" width="66.7109375" style="35" customWidth="1"/>
    <col min="3" max="5" width="15.7109375" style="35" customWidth="1"/>
    <col min="6" max="6" width="16.7109375" style="35" customWidth="1"/>
    <col min="7" max="7" width="9" style="35" customWidth="1"/>
    <col min="8" max="10" width="15.7109375" style="35" customWidth="1"/>
    <col min="11" max="11" width="16.7109375" style="35" customWidth="1"/>
    <col min="12" max="12" width="9.7109375" style="35" customWidth="1"/>
    <col min="13" max="13" width="18" style="35" customWidth="1"/>
    <col min="14" max="15" width="11.42578125" style="35" customWidth="1"/>
    <col min="16" max="19" width="0" style="35" hidden="1" customWidth="1"/>
    <col min="20" max="16384" width="11.42578125" style="35" hidden="1"/>
  </cols>
  <sheetData>
    <row r="1" spans="1:14" s="2" customFormat="1" ht="15" x14ac:dyDescent="0.3">
      <c r="A1" s="34"/>
    </row>
    <row r="2" spans="1:14" s="3" customFormat="1" ht="50.1" customHeight="1" x14ac:dyDescent="0.3">
      <c r="A2" s="34"/>
      <c r="B2" s="31" t="str">
        <f>+CONCATENATE("Consolidated Profit &amp; Loss by Business Unit - Quarterly standalone figures")</f>
        <v>Consolidated Profit &amp; Loss by Business Unit - Quarterly standalone figures</v>
      </c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34"/>
    </row>
    <row r="4" spans="1:14" x14ac:dyDescent="0.25">
      <c r="A4" s="34"/>
    </row>
    <row r="5" spans="1:14" x14ac:dyDescent="0.25">
      <c r="A5" s="34"/>
      <c r="C5" s="36"/>
      <c r="D5" s="36"/>
      <c r="E5" s="36"/>
      <c r="F5" s="36"/>
      <c r="K5" s="36"/>
      <c r="M5" s="36"/>
    </row>
    <row r="6" spans="1:14" ht="3.75" customHeight="1" x14ac:dyDescent="0.25">
      <c r="A6" s="34"/>
      <c r="C6" s="37"/>
      <c r="D6" s="37"/>
      <c r="E6" s="37"/>
      <c r="F6" s="37"/>
      <c r="K6" s="37"/>
      <c r="M6" s="36"/>
    </row>
    <row r="7" spans="1:14" ht="15.75" customHeight="1" x14ac:dyDescent="0.25">
      <c r="A7" s="34"/>
      <c r="B7" s="38"/>
      <c r="C7" s="39">
        <v>2017</v>
      </c>
      <c r="D7" s="40"/>
      <c r="E7" s="40"/>
      <c r="F7" s="41"/>
      <c r="G7" s="42"/>
      <c r="H7" s="124">
        <v>2018</v>
      </c>
      <c r="I7" s="125"/>
      <c r="J7" s="125"/>
      <c r="K7" s="126"/>
      <c r="L7" s="77"/>
      <c r="M7" s="121" t="s">
        <v>216</v>
      </c>
    </row>
    <row r="8" spans="1:14" ht="15.75" hidden="1" customHeight="1" x14ac:dyDescent="0.25">
      <c r="A8" s="34"/>
      <c r="B8" s="43" t="s">
        <v>164</v>
      </c>
      <c r="C8" s="43" t="s">
        <v>140</v>
      </c>
      <c r="D8" s="43" t="s">
        <v>141</v>
      </c>
      <c r="E8" s="43" t="s">
        <v>142</v>
      </c>
      <c r="F8" s="45" t="s">
        <v>143</v>
      </c>
      <c r="G8" s="42"/>
      <c r="H8" s="117" t="s">
        <v>140</v>
      </c>
      <c r="I8" s="116"/>
      <c r="J8" s="116"/>
      <c r="K8" s="45" t="s">
        <v>143</v>
      </c>
      <c r="L8" s="42"/>
      <c r="M8" s="122"/>
    </row>
    <row r="9" spans="1:14" ht="45.75" customHeight="1" x14ac:dyDescent="0.25">
      <c r="A9" s="34"/>
      <c r="B9" s="43" t="s">
        <v>149</v>
      </c>
      <c r="C9" s="44" t="s">
        <v>145</v>
      </c>
      <c r="D9" s="43" t="s">
        <v>146</v>
      </c>
      <c r="E9" s="43" t="s">
        <v>147</v>
      </c>
      <c r="F9" s="45" t="s">
        <v>148</v>
      </c>
      <c r="G9" s="42"/>
      <c r="H9" s="43" t="s">
        <v>145</v>
      </c>
      <c r="I9" s="43" t="s">
        <v>146</v>
      </c>
      <c r="J9" s="43" t="s">
        <v>147</v>
      </c>
      <c r="K9" s="45" t="s">
        <v>148</v>
      </c>
      <c r="L9" s="42"/>
      <c r="M9" s="123"/>
    </row>
    <row r="10" spans="1:14" x14ac:dyDescent="0.25">
      <c r="A10" s="34"/>
      <c r="B10" s="46" t="s">
        <v>150</v>
      </c>
      <c r="C10" s="47"/>
      <c r="D10" s="48"/>
      <c r="E10" s="48"/>
      <c r="F10" s="49"/>
      <c r="H10" s="48"/>
      <c r="I10" s="48"/>
      <c r="J10" s="48"/>
      <c r="K10" s="49"/>
      <c r="M10" s="48"/>
    </row>
    <row r="11" spans="1:14" ht="15.6" customHeight="1" x14ac:dyDescent="0.25">
      <c r="A11" s="34"/>
      <c r="B11" s="50" t="s">
        <v>162</v>
      </c>
      <c r="C11" s="51">
        <v>7854.9171119136399</v>
      </c>
      <c r="D11" s="52">
        <v>7583.3835080000599</v>
      </c>
      <c r="E11" s="52">
        <v>5853.9750345976008</v>
      </c>
      <c r="F11" s="53">
        <v>6691.3825598665971</v>
      </c>
      <c r="H11" s="52">
        <v>7257.0453899972799</v>
      </c>
      <c r="I11" s="52">
        <v>6834.0232852605204</v>
      </c>
      <c r="J11" s="52">
        <v>6205.5160025980003</v>
      </c>
      <c r="K11" s="53">
        <v>6293.1384997121968</v>
      </c>
      <c r="M11" s="54">
        <v>-5.9515960504631489E-2</v>
      </c>
    </row>
    <row r="12" spans="1:14" ht="15.6" customHeight="1" x14ac:dyDescent="0.25">
      <c r="A12" s="34"/>
      <c r="B12" s="50" t="s">
        <v>151</v>
      </c>
      <c r="C12" s="51">
        <v>6674.5751151004797</v>
      </c>
      <c r="D12" s="52">
        <v>6398.5585192871195</v>
      </c>
      <c r="E12" s="52">
        <v>4913.485013169</v>
      </c>
      <c r="F12" s="53">
        <v>5494.0748858138031</v>
      </c>
      <c r="H12" s="52">
        <v>6197.1873499635894</v>
      </c>
      <c r="I12" s="52">
        <v>5773.2316599899113</v>
      </c>
      <c r="J12" s="52">
        <v>5248.099833396398</v>
      </c>
      <c r="K12" s="53">
        <v>5318.5738762183028</v>
      </c>
      <c r="M12" s="54">
        <v>-3.1943687198123162E-2</v>
      </c>
    </row>
    <row r="13" spans="1:14" ht="15.6" customHeight="1" x14ac:dyDescent="0.25">
      <c r="A13" s="34"/>
      <c r="B13" s="55" t="s">
        <v>152</v>
      </c>
      <c r="C13" s="51">
        <v>5217.8785034902494</v>
      </c>
      <c r="D13" s="52">
        <v>5038.1971917651508</v>
      </c>
      <c r="E13" s="52">
        <v>3837.7502435553997</v>
      </c>
      <c r="F13" s="53">
        <v>4060.6667695313972</v>
      </c>
      <c r="H13" s="52">
        <v>4965.9199214844393</v>
      </c>
      <c r="I13" s="52">
        <v>4306.1700387665514</v>
      </c>
      <c r="J13" s="52">
        <v>3814.1460514462415</v>
      </c>
      <c r="K13" s="53">
        <v>3974.6809917690989</v>
      </c>
      <c r="M13" s="54">
        <v>-2.1175285400781878E-2</v>
      </c>
    </row>
    <row r="14" spans="1:14" ht="15.6" customHeight="1" x14ac:dyDescent="0.25">
      <c r="A14" s="34"/>
      <c r="B14" s="55" t="s">
        <v>153</v>
      </c>
      <c r="C14" s="51">
        <v>1456.6966116102201</v>
      </c>
      <c r="D14" s="52">
        <v>1360.3613275219398</v>
      </c>
      <c r="E14" s="52">
        <v>1075.7347696136203</v>
      </c>
      <c r="F14" s="53">
        <v>1433.4081162823795</v>
      </c>
      <c r="H14" s="52">
        <v>1231.2674284791599</v>
      </c>
      <c r="I14" s="52">
        <v>1467.0616212233401</v>
      </c>
      <c r="J14" s="52">
        <v>1433.9537819502902</v>
      </c>
      <c r="K14" s="53">
        <v>1343.8928844491302</v>
      </c>
      <c r="M14" s="54">
        <v>-6.2449229090045813E-2</v>
      </c>
    </row>
    <row r="15" spans="1:14" ht="15.6" customHeight="1" x14ac:dyDescent="0.25">
      <c r="A15" s="34"/>
      <c r="B15" s="50" t="s">
        <v>5</v>
      </c>
      <c r="C15" s="51">
        <v>206.17544851616199</v>
      </c>
      <c r="D15" s="52">
        <v>208.93665010575401</v>
      </c>
      <c r="E15" s="52">
        <v>29.500250313273</v>
      </c>
      <c r="F15" s="53">
        <v>255.89770354204592</v>
      </c>
      <c r="H15" s="52">
        <v>186.950520288039</v>
      </c>
      <c r="I15" s="52">
        <v>198.73816960136901</v>
      </c>
      <c r="J15" s="52">
        <v>143.11034299830504</v>
      </c>
      <c r="K15" s="53">
        <v>6.0268509815045945E-2</v>
      </c>
      <c r="M15" s="54">
        <v>-0.99976448202160151</v>
      </c>
    </row>
    <row r="16" spans="1:14" ht="15.6" customHeight="1" x14ac:dyDescent="0.25">
      <c r="A16" s="34"/>
      <c r="B16" s="50" t="s">
        <v>6</v>
      </c>
      <c r="C16" s="56">
        <v>0.97507245263506981</v>
      </c>
      <c r="D16" s="54">
        <v>0.96812191217394439</v>
      </c>
      <c r="E16" s="54">
        <v>1.0202736135432051</v>
      </c>
      <c r="F16" s="57">
        <v>0.96326035244469232</v>
      </c>
      <c r="H16" s="54">
        <v>0.96535830841839387</v>
      </c>
      <c r="I16" s="54">
        <v>0.98246559832200742</v>
      </c>
      <c r="J16" s="54">
        <v>0.99541909422798724</v>
      </c>
      <c r="K16" s="57">
        <v>0.96245835320022755</v>
      </c>
      <c r="M16" s="58">
        <v>-8.0199924446477944E-2</v>
      </c>
    </row>
    <row r="17" spans="1:14" ht="15.6" customHeight="1" x14ac:dyDescent="0.25">
      <c r="A17" s="34"/>
      <c r="B17" s="55" t="s">
        <v>8</v>
      </c>
      <c r="C17" s="56">
        <v>0.70806085710624711</v>
      </c>
      <c r="D17" s="54">
        <v>0.68601725241363076</v>
      </c>
      <c r="E17" s="54">
        <v>0.72585000587497794</v>
      </c>
      <c r="F17" s="57">
        <v>0.7072469428375231</v>
      </c>
      <c r="H17" s="54">
        <v>0.68303043156931087</v>
      </c>
      <c r="I17" s="54">
        <v>0.7049542726051663</v>
      </c>
      <c r="J17" s="54">
        <v>0.70235208788212977</v>
      </c>
      <c r="K17" s="57">
        <v>0.70014372195724373</v>
      </c>
      <c r="M17" s="58">
        <v>-0.71032208802793706</v>
      </c>
    </row>
    <row r="18" spans="1:14" ht="15.6" customHeight="1" x14ac:dyDescent="0.25">
      <c r="A18" s="34"/>
      <c r="B18" s="59" t="s">
        <v>7</v>
      </c>
      <c r="C18" s="60">
        <v>0.2670115955288227</v>
      </c>
      <c r="D18" s="61">
        <v>0.28210465976031368</v>
      </c>
      <c r="E18" s="61">
        <v>0.29442360766822728</v>
      </c>
      <c r="F18" s="62">
        <v>0.25601340960716917</v>
      </c>
      <c r="H18" s="61">
        <v>0.28232787684908306</v>
      </c>
      <c r="I18" s="61">
        <v>0.27751132571684106</v>
      </c>
      <c r="J18" s="61">
        <v>0.29306700634585747</v>
      </c>
      <c r="K18" s="62">
        <v>0.26231463124298376</v>
      </c>
      <c r="M18" s="63">
        <v>0.63012216358145912</v>
      </c>
    </row>
    <row r="19" spans="1:14" ht="18.75" x14ac:dyDescent="0.25">
      <c r="A19" s="34"/>
      <c r="B19" s="64" t="s">
        <v>154</v>
      </c>
      <c r="C19" s="47"/>
      <c r="D19" s="48"/>
      <c r="E19" s="48"/>
      <c r="F19" s="49"/>
      <c r="H19" s="48"/>
      <c r="I19" s="48"/>
      <c r="J19" s="48"/>
      <c r="K19" s="49"/>
      <c r="M19" s="48"/>
    </row>
    <row r="20" spans="1:14" x14ac:dyDescent="0.25">
      <c r="A20" s="34"/>
      <c r="B20" s="65" t="s">
        <v>151</v>
      </c>
      <c r="C20" s="51"/>
      <c r="D20" s="52"/>
      <c r="E20" s="52"/>
      <c r="F20" s="53"/>
      <c r="H20" s="52"/>
      <c r="I20" s="52"/>
      <c r="J20" s="52"/>
      <c r="K20" s="53"/>
      <c r="M20" s="52"/>
    </row>
    <row r="21" spans="1:14" x14ac:dyDescent="0.25">
      <c r="B21" s="50" t="s">
        <v>0</v>
      </c>
      <c r="C21" s="51">
        <v>2386.9230883700002</v>
      </c>
      <c r="D21" s="52">
        <v>1560.5041786199999</v>
      </c>
      <c r="E21" s="52">
        <v>1310.4501007600002</v>
      </c>
      <c r="F21" s="53">
        <v>1702.3244404899997</v>
      </c>
      <c r="H21" s="52">
        <v>2342.3520992899998</v>
      </c>
      <c r="I21" s="52">
        <v>1787.52695971</v>
      </c>
      <c r="J21" s="52">
        <v>1809.4716785199998</v>
      </c>
      <c r="K21" s="53">
        <v>1718.5547150499997</v>
      </c>
      <c r="M21" s="54">
        <v>9.5341840685364606E-3</v>
      </c>
    </row>
    <row r="22" spans="1:14" x14ac:dyDescent="0.25">
      <c r="A22" s="34"/>
      <c r="B22" s="50" t="s">
        <v>10</v>
      </c>
      <c r="C22" s="51">
        <v>1203.1073530226402</v>
      </c>
      <c r="D22" s="52">
        <v>1179.6877610591098</v>
      </c>
      <c r="E22" s="52">
        <v>1066.3718864910502</v>
      </c>
      <c r="F22" s="53">
        <v>1097.7037153389201</v>
      </c>
      <c r="H22" s="52">
        <v>1012.94614276836</v>
      </c>
      <c r="I22" s="52">
        <v>1005.08830128974</v>
      </c>
      <c r="J22" s="52">
        <v>968.28507678670007</v>
      </c>
      <c r="K22" s="53">
        <v>985.88320623621985</v>
      </c>
      <c r="M22" s="54">
        <v>-0.10186766022576071</v>
      </c>
      <c r="N22"/>
    </row>
    <row r="23" spans="1:14" x14ac:dyDescent="0.25">
      <c r="A23" s="34"/>
      <c r="B23" s="50" t="s">
        <v>9</v>
      </c>
      <c r="C23" s="51">
        <v>653.98134931281106</v>
      </c>
      <c r="D23" s="52">
        <v>693.25232623425904</v>
      </c>
      <c r="E23" s="52">
        <v>630.21431102016982</v>
      </c>
      <c r="F23" s="53">
        <v>551.06606668098016</v>
      </c>
      <c r="H23" s="52">
        <v>561.88424800432699</v>
      </c>
      <c r="I23" s="52">
        <v>685.75372258686298</v>
      </c>
      <c r="J23" s="52">
        <v>637.47279707792018</v>
      </c>
      <c r="K23" s="53">
        <v>540.17220000258953</v>
      </c>
      <c r="M23" s="54">
        <v>-1.9768712568355683E-2</v>
      </c>
      <c r="N23"/>
    </row>
    <row r="24" spans="1:14" x14ac:dyDescent="0.25">
      <c r="A24"/>
      <c r="B24" s="50" t="s">
        <v>163</v>
      </c>
      <c r="C24" s="51">
        <v>586.94874054035495</v>
      </c>
      <c r="D24" s="52">
        <v>454.08445409604496</v>
      </c>
      <c r="E24" s="52">
        <v>405.61977948341996</v>
      </c>
      <c r="F24" s="53">
        <v>423.07503855596019</v>
      </c>
      <c r="H24" s="52">
        <v>541.21912321692798</v>
      </c>
      <c r="I24" s="52">
        <v>455.15758928097603</v>
      </c>
      <c r="J24" s="52">
        <v>359.44919508554585</v>
      </c>
      <c r="K24" s="53">
        <v>409.93061772070018</v>
      </c>
      <c r="M24" s="54">
        <v>-3.1068769455471889E-2</v>
      </c>
      <c r="N24"/>
    </row>
    <row r="25" spans="1:14" x14ac:dyDescent="0.25">
      <c r="A25" s="34"/>
      <c r="B25" s="50" t="s">
        <v>12</v>
      </c>
      <c r="C25" s="51">
        <v>428.46629825558699</v>
      </c>
      <c r="D25" s="52">
        <v>466.23495756885501</v>
      </c>
      <c r="E25" s="52">
        <v>395.45016479243816</v>
      </c>
      <c r="F25" s="53">
        <v>408.75575435301971</v>
      </c>
      <c r="H25" s="52">
        <v>395.42066521035002</v>
      </c>
      <c r="I25" s="52">
        <v>399.92752366698795</v>
      </c>
      <c r="J25" s="52">
        <v>410.62788254470195</v>
      </c>
      <c r="K25" s="53">
        <v>399.77249832142002</v>
      </c>
      <c r="M25" s="54">
        <v>-2.1977075395105884E-2</v>
      </c>
      <c r="N25"/>
    </row>
    <row r="26" spans="1:14" x14ac:dyDescent="0.25">
      <c r="A26" s="34"/>
      <c r="B26" s="50" t="s">
        <v>11</v>
      </c>
      <c r="C26" s="51">
        <v>366.89018513390999</v>
      </c>
      <c r="D26" s="52">
        <v>828.31822796108997</v>
      </c>
      <c r="E26" s="52">
        <v>263.05060961710001</v>
      </c>
      <c r="F26" s="53">
        <v>313.86383507636015</v>
      </c>
      <c r="H26" s="52">
        <v>365.22006315357402</v>
      </c>
      <c r="I26" s="52">
        <v>339.96335174314396</v>
      </c>
      <c r="J26" s="52">
        <v>277.72401790727702</v>
      </c>
      <c r="K26" s="53">
        <v>326.44080670290498</v>
      </c>
      <c r="M26" s="54">
        <v>4.0071426590084752E-2</v>
      </c>
      <c r="N26"/>
    </row>
    <row r="27" spans="1:14" x14ac:dyDescent="0.25">
      <c r="A27"/>
      <c r="B27" s="50" t="s">
        <v>1</v>
      </c>
      <c r="C27" s="51">
        <v>1165.7483312691002</v>
      </c>
      <c r="D27" s="52">
        <v>1160.0154600464498</v>
      </c>
      <c r="E27" s="52">
        <v>974.71362281689971</v>
      </c>
      <c r="F27" s="53">
        <v>921.94652098838105</v>
      </c>
      <c r="H27" s="52">
        <v>1126.44273693219</v>
      </c>
      <c r="I27" s="52">
        <v>1035.4898577530701</v>
      </c>
      <c r="J27" s="52">
        <v>810.11903266963964</v>
      </c>
      <c r="K27" s="53">
        <v>815.08126686088008</v>
      </c>
      <c r="M27" s="54">
        <v>-0.11591263885125909</v>
      </c>
      <c r="N27"/>
    </row>
    <row r="28" spans="1:14" x14ac:dyDescent="0.25">
      <c r="A28"/>
      <c r="B28" s="50" t="s">
        <v>2</v>
      </c>
      <c r="C28" s="51">
        <v>318.61</v>
      </c>
      <c r="D28" s="52">
        <v>406.4</v>
      </c>
      <c r="E28" s="52">
        <v>224.53499999999997</v>
      </c>
      <c r="F28" s="53">
        <v>307.87400000000014</v>
      </c>
      <c r="H28" s="52">
        <v>266.685</v>
      </c>
      <c r="I28" s="52">
        <v>364.64000000000004</v>
      </c>
      <c r="J28" s="52">
        <v>192.654</v>
      </c>
      <c r="K28" s="53">
        <v>349.93299999999999</v>
      </c>
      <c r="M28" s="54">
        <v>0.1366110811565765</v>
      </c>
      <c r="N28"/>
    </row>
    <row r="29" spans="1:14" x14ac:dyDescent="0.25">
      <c r="A29"/>
      <c r="B29" s="66" t="s">
        <v>3</v>
      </c>
      <c r="C29" s="67">
        <v>276.13389139074701</v>
      </c>
      <c r="D29" s="68">
        <v>255.16820153411101</v>
      </c>
      <c r="E29" s="68">
        <v>250.86851729703289</v>
      </c>
      <c r="F29" s="69">
        <v>201.33321889888214</v>
      </c>
      <c r="H29" s="68">
        <v>226.870284394468</v>
      </c>
      <c r="I29" s="68">
        <v>243.98681049838501</v>
      </c>
      <c r="J29" s="68">
        <v>239.26657185833193</v>
      </c>
      <c r="K29" s="69">
        <v>200.89703657257803</v>
      </c>
      <c r="M29" s="61">
        <v>-2.1664697395176245E-3</v>
      </c>
      <c r="N29"/>
    </row>
    <row r="30" spans="1:14" x14ac:dyDescent="0.25">
      <c r="A30"/>
      <c r="B30" s="46" t="s">
        <v>152</v>
      </c>
      <c r="C30" s="47"/>
      <c r="D30" s="48"/>
      <c r="E30" s="48"/>
      <c r="F30" s="49"/>
      <c r="H30" s="48"/>
      <c r="I30" s="48"/>
      <c r="J30" s="48"/>
      <c r="K30" s="49"/>
      <c r="M30" s="48"/>
      <c r="N30"/>
    </row>
    <row r="31" spans="1:14" x14ac:dyDescent="0.25">
      <c r="A31" s="34"/>
      <c r="B31" s="50" t="s">
        <v>0</v>
      </c>
      <c r="C31" s="51">
        <v>1721.0645535599999</v>
      </c>
      <c r="D31" s="52">
        <v>1040.5613217899997</v>
      </c>
      <c r="E31" s="52">
        <v>930.47094007000032</v>
      </c>
      <c r="F31" s="53">
        <v>1048.0898315599998</v>
      </c>
      <c r="H31" s="52">
        <v>1805.48763024</v>
      </c>
      <c r="I31" s="52">
        <v>1158.5281071100001</v>
      </c>
      <c r="J31" s="52">
        <v>988.16228081999998</v>
      </c>
      <c r="K31" s="53">
        <v>1123.1724104099999</v>
      </c>
      <c r="M31" s="54">
        <v>7.1637541543786917E-2</v>
      </c>
      <c r="N31"/>
    </row>
    <row r="32" spans="1:14" x14ac:dyDescent="0.25">
      <c r="B32" s="50" t="s">
        <v>10</v>
      </c>
      <c r="C32" s="51">
        <v>838.35076482935995</v>
      </c>
      <c r="D32" s="52">
        <v>803.57806865239002</v>
      </c>
      <c r="E32" s="52">
        <v>680.63659788364998</v>
      </c>
      <c r="F32" s="53">
        <v>673.42319652004016</v>
      </c>
      <c r="H32" s="52">
        <v>689.35496495387997</v>
      </c>
      <c r="I32" s="52">
        <v>660.67257982632009</v>
      </c>
      <c r="J32" s="52">
        <v>645.14891064455992</v>
      </c>
      <c r="K32" s="53">
        <v>621.3136897707202</v>
      </c>
      <c r="M32" s="54">
        <v>-7.7380029405876363E-2</v>
      </c>
      <c r="N32"/>
    </row>
    <row r="33" spans="1:14" x14ac:dyDescent="0.25">
      <c r="A33" s="34"/>
      <c r="B33" s="50" t="s">
        <v>9</v>
      </c>
      <c r="C33" s="51">
        <v>651.32887811004002</v>
      </c>
      <c r="D33" s="52">
        <v>691.01222013921006</v>
      </c>
      <c r="E33" s="52">
        <v>627.60916180487993</v>
      </c>
      <c r="F33" s="53">
        <v>554.07683422211994</v>
      </c>
      <c r="H33" s="52">
        <v>560.940496106419</v>
      </c>
      <c r="I33" s="52">
        <v>684.78892039031098</v>
      </c>
      <c r="J33" s="52">
        <v>636.44111403514989</v>
      </c>
      <c r="K33" s="53">
        <v>539.08208146701031</v>
      </c>
      <c r="M33" s="54">
        <v>-2.7062587404797524E-2</v>
      </c>
      <c r="N33"/>
    </row>
    <row r="34" spans="1:14" x14ac:dyDescent="0.25">
      <c r="A34" s="34"/>
      <c r="B34" s="50" t="s">
        <v>163</v>
      </c>
      <c r="C34" s="51">
        <v>489.30640655670197</v>
      </c>
      <c r="D34" s="52">
        <v>384.31888901076195</v>
      </c>
      <c r="E34" s="52">
        <v>337.33018842524609</v>
      </c>
      <c r="F34" s="53">
        <v>363.00604551155993</v>
      </c>
      <c r="H34" s="52">
        <v>456.64009565891303</v>
      </c>
      <c r="I34" s="52">
        <v>362.52481896974297</v>
      </c>
      <c r="J34" s="52">
        <v>278.90296871459407</v>
      </c>
      <c r="K34" s="53">
        <v>339.59910512797001</v>
      </c>
      <c r="M34" s="54">
        <v>-6.4480855547747434E-2</v>
      </c>
      <c r="N34"/>
    </row>
    <row r="35" spans="1:14" x14ac:dyDescent="0.25">
      <c r="A35"/>
      <c r="B35" s="50" t="s">
        <v>12</v>
      </c>
      <c r="C35" s="51">
        <v>361.679761125764</v>
      </c>
      <c r="D35" s="52">
        <v>397.57293654686805</v>
      </c>
      <c r="E35" s="52">
        <v>332.49245183187793</v>
      </c>
      <c r="F35" s="53">
        <v>343.59482738759993</v>
      </c>
      <c r="H35" s="52">
        <v>328.47897980288002</v>
      </c>
      <c r="I35" s="52">
        <v>334.89686266354096</v>
      </c>
      <c r="J35" s="52">
        <v>345.16061251606902</v>
      </c>
      <c r="K35" s="53">
        <v>335.76006740040987</v>
      </c>
      <c r="M35" s="54">
        <v>-2.2802322278128739E-2</v>
      </c>
      <c r="N35"/>
    </row>
    <row r="36" spans="1:14" x14ac:dyDescent="0.25">
      <c r="A36" s="34"/>
      <c r="B36" s="50" t="s">
        <v>11</v>
      </c>
      <c r="C36" s="51">
        <v>256.70460785112897</v>
      </c>
      <c r="D36" s="52">
        <v>753.73081439550106</v>
      </c>
      <c r="E36" s="52">
        <v>190.04655393853</v>
      </c>
      <c r="F36" s="53">
        <v>237.09627491100991</v>
      </c>
      <c r="H36" s="52">
        <v>257.99532459187299</v>
      </c>
      <c r="I36" s="52">
        <v>263.15324153199299</v>
      </c>
      <c r="J36" s="52">
        <v>197.25696249481109</v>
      </c>
      <c r="K36" s="53">
        <v>247.17003263043387</v>
      </c>
      <c r="M36" s="54">
        <v>4.2488047200256382E-2</v>
      </c>
      <c r="N36"/>
    </row>
    <row r="37" spans="1:14" x14ac:dyDescent="0.25">
      <c r="A37" s="34"/>
      <c r="B37" s="50" t="s">
        <v>1</v>
      </c>
      <c r="C37" s="51">
        <v>1017.02047751499</v>
      </c>
      <c r="D37" s="52">
        <v>911.09889613656992</v>
      </c>
      <c r="E37" s="52">
        <v>871.58161727299989</v>
      </c>
      <c r="F37" s="53">
        <v>766.02213973421021</v>
      </c>
      <c r="H37" s="52">
        <v>1015.36597482805</v>
      </c>
      <c r="I37" s="52">
        <v>777.34329943573016</v>
      </c>
      <c r="J37" s="52">
        <v>748.15169387986953</v>
      </c>
      <c r="K37" s="53">
        <v>645.80033724519035</v>
      </c>
      <c r="M37" s="54">
        <v>-0.15694298670105503</v>
      </c>
      <c r="N37"/>
    </row>
    <row r="38" spans="1:14" x14ac:dyDescent="0.25">
      <c r="A38"/>
      <c r="B38" s="50" t="s">
        <v>2</v>
      </c>
      <c r="C38" s="51">
        <v>318.61</v>
      </c>
      <c r="D38" s="52">
        <v>406.4</v>
      </c>
      <c r="E38" s="52">
        <v>224.53499999999997</v>
      </c>
      <c r="F38" s="53">
        <v>307.87400000000014</v>
      </c>
      <c r="H38" s="52">
        <v>266.685</v>
      </c>
      <c r="I38" s="52">
        <v>364.64000000000004</v>
      </c>
      <c r="J38" s="52">
        <v>192.654</v>
      </c>
      <c r="K38" s="53">
        <v>349.93299999999999</v>
      </c>
      <c r="M38" s="54">
        <v>0.1366110811565765</v>
      </c>
      <c r="N38"/>
    </row>
    <row r="39" spans="1:14" x14ac:dyDescent="0.25">
      <c r="A39"/>
      <c r="B39" s="66" t="s">
        <v>3</v>
      </c>
      <c r="C39" s="67">
        <v>276.13389139074701</v>
      </c>
      <c r="D39" s="68">
        <v>255.16820153411101</v>
      </c>
      <c r="E39" s="68">
        <v>250.86851729703289</v>
      </c>
      <c r="F39" s="69">
        <v>201.33321889888214</v>
      </c>
      <c r="H39" s="68">
        <v>226.870284394468</v>
      </c>
      <c r="I39" s="68">
        <v>243.98681049838501</v>
      </c>
      <c r="J39" s="68">
        <v>239.26657185833193</v>
      </c>
      <c r="K39" s="69">
        <v>200.89703657257803</v>
      </c>
      <c r="M39" s="61">
        <v>-2.1664697395176245E-3</v>
      </c>
      <c r="N39"/>
    </row>
    <row r="40" spans="1:14" x14ac:dyDescent="0.25">
      <c r="A40"/>
      <c r="B40" s="46" t="s">
        <v>153</v>
      </c>
      <c r="C40" s="47"/>
      <c r="D40" s="48"/>
      <c r="E40" s="48"/>
      <c r="F40" s="49"/>
      <c r="H40" s="48"/>
      <c r="I40" s="48"/>
      <c r="J40" s="48"/>
      <c r="K40" s="49"/>
      <c r="M40" s="48"/>
      <c r="N40"/>
    </row>
    <row r="41" spans="1:14" x14ac:dyDescent="0.25">
      <c r="A41"/>
      <c r="B41" s="50" t="s">
        <v>0</v>
      </c>
      <c r="C41" s="51">
        <v>665.85853481000004</v>
      </c>
      <c r="D41" s="52">
        <v>519.94285682999998</v>
      </c>
      <c r="E41" s="52">
        <v>379.97916069000007</v>
      </c>
      <c r="F41" s="53">
        <v>654.23460892999969</v>
      </c>
      <c r="H41" s="52">
        <v>536.86446904999991</v>
      </c>
      <c r="I41" s="52">
        <v>628.99885260000008</v>
      </c>
      <c r="J41" s="52">
        <v>821.30939769999986</v>
      </c>
      <c r="K41" s="53">
        <v>595.38230464000048</v>
      </c>
      <c r="M41" s="54">
        <v>-8.9955963024108618E-2</v>
      </c>
      <c r="N41"/>
    </row>
    <row r="42" spans="1:14" x14ac:dyDescent="0.25">
      <c r="A42" s="34"/>
      <c r="B42" s="50" t="s">
        <v>10</v>
      </c>
      <c r="C42" s="51">
        <v>364.75658819327998</v>
      </c>
      <c r="D42" s="52">
        <v>376.10969240672011</v>
      </c>
      <c r="E42" s="52">
        <v>385.73528860740009</v>
      </c>
      <c r="F42" s="53">
        <v>424.28051881887995</v>
      </c>
      <c r="H42" s="52">
        <v>323.59117781447998</v>
      </c>
      <c r="I42" s="52">
        <v>344.41572146341997</v>
      </c>
      <c r="J42" s="52">
        <v>323.13616614214015</v>
      </c>
      <c r="K42" s="53">
        <v>364.56951646549987</v>
      </c>
      <c r="M42" s="54">
        <v>-0.14073472550567415</v>
      </c>
      <c r="N42"/>
    </row>
    <row r="43" spans="1:14" x14ac:dyDescent="0.25">
      <c r="B43" s="50" t="s">
        <v>9</v>
      </c>
      <c r="C43" s="51">
        <v>2.6524712027714101</v>
      </c>
      <c r="D43" s="52">
        <v>2.2401060950457095</v>
      </c>
      <c r="E43" s="52">
        <v>2.6051492152851496</v>
      </c>
      <c r="F43" s="53">
        <v>-3.0107675411282893</v>
      </c>
      <c r="H43" s="52">
        <v>0.94375189790816794</v>
      </c>
      <c r="I43" s="52">
        <v>0.96480219655704202</v>
      </c>
      <c r="J43" s="52">
        <v>1.0316830427725101</v>
      </c>
      <c r="K43" s="53">
        <v>1.0901185355706597</v>
      </c>
      <c r="M43" s="54">
        <v>-3.7618717074214318</v>
      </c>
      <c r="N43"/>
    </row>
    <row r="44" spans="1:14" x14ac:dyDescent="0.25">
      <c r="A44" s="34"/>
      <c r="B44" s="50" t="s">
        <v>163</v>
      </c>
      <c r="C44" s="51">
        <v>97.642333983653401</v>
      </c>
      <c r="D44" s="52">
        <v>69.765565085279604</v>
      </c>
      <c r="E44" s="52">
        <v>68.28959105818501</v>
      </c>
      <c r="F44" s="53">
        <v>60.068993044384996</v>
      </c>
      <c r="H44" s="52">
        <v>84.579027558014701</v>
      </c>
      <c r="I44" s="52">
        <v>92.632770311233287</v>
      </c>
      <c r="J44" s="52">
        <v>80.546226370951985</v>
      </c>
      <c r="K44" s="53">
        <v>70.331512592731997</v>
      </c>
      <c r="M44" s="54">
        <v>0.17084553990715345</v>
      </c>
      <c r="N44"/>
    </row>
    <row r="45" spans="1:14" x14ac:dyDescent="0.25">
      <c r="A45" s="34"/>
      <c r="B45" s="50" t="s">
        <v>12</v>
      </c>
      <c r="C45" s="51">
        <v>66.78653712982269</v>
      </c>
      <c r="D45" s="52">
        <v>68.662021021987314</v>
      </c>
      <c r="E45" s="52">
        <v>62.957712960558979</v>
      </c>
      <c r="F45" s="53">
        <v>65.160926965419037</v>
      </c>
      <c r="H45" s="52">
        <v>66.941685407469507</v>
      </c>
      <c r="I45" s="52">
        <v>65.030661003447491</v>
      </c>
      <c r="J45" s="52">
        <v>65.467270028627013</v>
      </c>
      <c r="K45" s="53">
        <v>64.012430921012992</v>
      </c>
      <c r="M45" s="54">
        <v>-1.7625532629631752E-2</v>
      </c>
    </row>
    <row r="46" spans="1:14" x14ac:dyDescent="0.25">
      <c r="A46"/>
      <c r="B46" s="50" t="s">
        <v>11</v>
      </c>
      <c r="C46" s="51">
        <v>110.185577282781</v>
      </c>
      <c r="D46" s="52">
        <v>74.587413565582978</v>
      </c>
      <c r="E46" s="52">
        <v>73.004055678572001</v>
      </c>
      <c r="F46" s="53">
        <v>76.767560165359043</v>
      </c>
      <c r="H46" s="52">
        <v>107.224738561701</v>
      </c>
      <c r="I46" s="52">
        <v>76.810110211150999</v>
      </c>
      <c r="J46" s="52">
        <v>80.467055412465982</v>
      </c>
      <c r="K46" s="53">
        <v>79.270774072470033</v>
      </c>
      <c r="M46" s="54">
        <v>3.260770437042692E-2</v>
      </c>
    </row>
    <row r="47" spans="1:14" x14ac:dyDescent="0.25">
      <c r="A47" s="34"/>
      <c r="B47" s="50" t="s">
        <v>1</v>
      </c>
      <c r="C47" s="51">
        <v>148.727853754113</v>
      </c>
      <c r="D47" s="52">
        <v>248.916563909882</v>
      </c>
      <c r="E47" s="52">
        <v>103.13200554389499</v>
      </c>
      <c r="F47" s="53">
        <v>155.92438125417306</v>
      </c>
      <c r="H47" s="52">
        <v>111.076762104144</v>
      </c>
      <c r="I47" s="52">
        <v>258.14655831733904</v>
      </c>
      <c r="J47" s="52">
        <v>61.967338789761016</v>
      </c>
      <c r="K47" s="53">
        <v>169.28092961569195</v>
      </c>
      <c r="M47" s="54">
        <v>8.5660422405308884E-2</v>
      </c>
    </row>
    <row r="48" spans="1:14" x14ac:dyDescent="0.25">
      <c r="A48" s="34"/>
      <c r="B48" s="50" t="s">
        <v>2</v>
      </c>
      <c r="C48" s="51" t="s">
        <v>144</v>
      </c>
      <c r="D48" s="52" t="s">
        <v>144</v>
      </c>
      <c r="E48" s="52" t="s">
        <v>144</v>
      </c>
      <c r="F48" s="53" t="s">
        <v>144</v>
      </c>
      <c r="H48" s="52" t="s">
        <v>144</v>
      </c>
      <c r="I48" s="52" t="s">
        <v>144</v>
      </c>
      <c r="J48" s="52" t="s">
        <v>144</v>
      </c>
      <c r="K48" s="53" t="s">
        <v>144</v>
      </c>
      <c r="M48" s="54" t="s">
        <v>144</v>
      </c>
    </row>
    <row r="49" spans="1:13" x14ac:dyDescent="0.25">
      <c r="A49"/>
      <c r="B49" s="66" t="s">
        <v>3</v>
      </c>
      <c r="C49" s="67" t="s">
        <v>144</v>
      </c>
      <c r="D49" s="68" t="s">
        <v>144</v>
      </c>
      <c r="E49" s="68" t="s">
        <v>144</v>
      </c>
      <c r="F49" s="69" t="s">
        <v>144</v>
      </c>
      <c r="H49" s="68" t="s">
        <v>144</v>
      </c>
      <c r="I49" s="68" t="s">
        <v>144</v>
      </c>
      <c r="J49" s="68" t="s">
        <v>144</v>
      </c>
      <c r="K49" s="69" t="s">
        <v>144</v>
      </c>
      <c r="M49" s="61" t="s">
        <v>144</v>
      </c>
    </row>
    <row r="50" spans="1:13" x14ac:dyDescent="0.25">
      <c r="A50"/>
      <c r="B50" s="46" t="s">
        <v>5</v>
      </c>
      <c r="C50" s="47"/>
      <c r="D50" s="48"/>
      <c r="E50" s="48"/>
      <c r="F50" s="49"/>
      <c r="H50" s="48"/>
      <c r="I50" s="48"/>
      <c r="J50" s="48"/>
      <c r="K50" s="49"/>
      <c r="M50" s="48"/>
    </row>
    <row r="51" spans="1:13" x14ac:dyDescent="0.25">
      <c r="A51"/>
      <c r="B51" s="50" t="s">
        <v>0</v>
      </c>
      <c r="C51" s="51">
        <v>127.61941330106001</v>
      </c>
      <c r="D51" s="52">
        <v>133.08021041244902</v>
      </c>
      <c r="E51" s="52">
        <v>128.55811252269899</v>
      </c>
      <c r="F51" s="53">
        <v>122.25747899598599</v>
      </c>
      <c r="H51" s="52">
        <v>117.882188479094</v>
      </c>
      <c r="I51" s="52">
        <v>131.98536636560999</v>
      </c>
      <c r="J51" s="52">
        <v>104.13920589753099</v>
      </c>
      <c r="K51" s="53">
        <v>126.57418527229999</v>
      </c>
      <c r="M51" s="54">
        <v>3.5308320699592714E-2</v>
      </c>
    </row>
    <row r="52" spans="1:13" x14ac:dyDescent="0.25">
      <c r="A52"/>
      <c r="B52" s="50" t="s">
        <v>10</v>
      </c>
      <c r="C52" s="51">
        <v>26.2103203388609</v>
      </c>
      <c r="D52" s="52">
        <v>36.750424020706404</v>
      </c>
      <c r="E52" s="52">
        <v>23.012661057913107</v>
      </c>
      <c r="F52" s="53">
        <v>39.403940356133589</v>
      </c>
      <c r="H52" s="52">
        <v>14.506387359005</v>
      </c>
      <c r="I52" s="52">
        <v>15.449010334001798</v>
      </c>
      <c r="J52" s="52">
        <v>9.2088954689864018</v>
      </c>
      <c r="K52" s="53">
        <v>14.979539912293596</v>
      </c>
      <c r="M52" s="54">
        <v>-0.61984665043880838</v>
      </c>
    </row>
    <row r="53" spans="1:13" x14ac:dyDescent="0.25">
      <c r="A53" s="34"/>
      <c r="B53" s="50" t="s">
        <v>9</v>
      </c>
      <c r="C53" s="51">
        <v>15.863393876783901</v>
      </c>
      <c r="D53" s="52">
        <v>16.413784214749995</v>
      </c>
      <c r="E53" s="52">
        <v>-10.958332792259299</v>
      </c>
      <c r="F53" s="53">
        <v>27.366260426494705</v>
      </c>
      <c r="H53" s="52">
        <v>-4.1933765991536598</v>
      </c>
      <c r="I53" s="52">
        <v>8.4841918665383105</v>
      </c>
      <c r="J53" s="52">
        <v>16.737453525085954</v>
      </c>
      <c r="K53" s="53">
        <v>13.953929571728697</v>
      </c>
      <c r="M53" s="54">
        <v>-0.49010462685580636</v>
      </c>
    </row>
    <row r="54" spans="1:13" x14ac:dyDescent="0.25">
      <c r="B54" s="50" t="s">
        <v>163</v>
      </c>
      <c r="C54" s="51">
        <v>8.5135360458078591</v>
      </c>
      <c r="D54" s="52">
        <v>13.00285791893444</v>
      </c>
      <c r="E54" s="52">
        <v>7.7072288159062978</v>
      </c>
      <c r="F54" s="53">
        <v>10.093700186926704</v>
      </c>
      <c r="H54" s="52">
        <v>4.3187581150137699</v>
      </c>
      <c r="I54" s="52">
        <v>6.0093107799094305</v>
      </c>
      <c r="J54" s="52">
        <v>6.2734441778364971</v>
      </c>
      <c r="K54" s="53">
        <v>-4.1503391184983975</v>
      </c>
      <c r="M54" s="54">
        <v>-1.4111811369109111</v>
      </c>
    </row>
    <row r="55" spans="1:13" x14ac:dyDescent="0.25">
      <c r="A55" s="34"/>
      <c r="B55" s="50" t="s">
        <v>12</v>
      </c>
      <c r="C55" s="51">
        <v>15.6301726837563</v>
      </c>
      <c r="D55" s="52">
        <v>19.065635344112103</v>
      </c>
      <c r="E55" s="52">
        <v>12.198226300815499</v>
      </c>
      <c r="F55" s="53">
        <v>23.318649102245104</v>
      </c>
      <c r="H55" s="52">
        <v>13.8041768883692</v>
      </c>
      <c r="I55" s="52">
        <v>14.968875345589799</v>
      </c>
      <c r="J55" s="52">
        <v>31.433880697384502</v>
      </c>
      <c r="K55" s="53">
        <v>-1.0832259168591989</v>
      </c>
      <c r="M55" s="54">
        <v>-1.0464532019890855</v>
      </c>
    </row>
    <row r="56" spans="1:13" x14ac:dyDescent="0.25">
      <c r="A56" s="34"/>
      <c r="B56" s="50" t="s">
        <v>11</v>
      </c>
      <c r="C56" s="51">
        <v>4.6130226189961006</v>
      </c>
      <c r="D56" s="52">
        <v>12.549330140665099</v>
      </c>
      <c r="E56" s="52">
        <v>6.6794975508014005</v>
      </c>
      <c r="F56" s="53">
        <v>9.9364200258383981</v>
      </c>
      <c r="H56" s="52">
        <v>9.869388967795599</v>
      </c>
      <c r="I56" s="52">
        <v>14.279825556310501</v>
      </c>
      <c r="J56" s="52">
        <v>11.176285487121703</v>
      </c>
      <c r="K56" s="53">
        <v>8.3404073336094982</v>
      </c>
      <c r="M56" s="54">
        <v>-0.16062250670550074</v>
      </c>
    </row>
    <row r="57" spans="1:13" x14ac:dyDescent="0.25">
      <c r="A57"/>
      <c r="B57" s="50" t="s">
        <v>1</v>
      </c>
      <c r="C57" s="51">
        <v>51.301378919620596</v>
      </c>
      <c r="D57" s="52">
        <v>50.379823296564403</v>
      </c>
      <c r="E57" s="52">
        <v>-4.4003193559687048</v>
      </c>
      <c r="F57" s="53">
        <v>65.373667526304715</v>
      </c>
      <c r="H57" s="52">
        <v>62.677883079719898</v>
      </c>
      <c r="I57" s="52">
        <v>39.193958004134096</v>
      </c>
      <c r="J57" s="52">
        <v>11.47181705503202</v>
      </c>
      <c r="K57" s="53">
        <v>35.793586143067984</v>
      </c>
      <c r="M57" s="54">
        <v>-0.45247700645423405</v>
      </c>
    </row>
    <row r="58" spans="1:13" x14ac:dyDescent="0.25">
      <c r="A58" s="34"/>
      <c r="B58" s="50" t="s">
        <v>2</v>
      </c>
      <c r="C58" s="51">
        <v>0.17478891551390008</v>
      </c>
      <c r="D58" s="52">
        <v>-13.163905846196203</v>
      </c>
      <c r="E58" s="52">
        <v>-74.167812765618493</v>
      </c>
      <c r="F58" s="53">
        <v>20.865726417945197</v>
      </c>
      <c r="H58" s="52">
        <v>8.0505748814466003</v>
      </c>
      <c r="I58" s="52">
        <v>12.234250955037201</v>
      </c>
      <c r="J58" s="52">
        <v>-7.3617846849484021</v>
      </c>
      <c r="K58" s="53">
        <v>10.843062063705604</v>
      </c>
      <c r="M58" s="54">
        <v>-0.48034102208968765</v>
      </c>
    </row>
    <row r="59" spans="1:13" x14ac:dyDescent="0.25">
      <c r="A59" s="34"/>
      <c r="B59" s="50" t="s">
        <v>3</v>
      </c>
      <c r="C59" s="51">
        <v>-9.1129986154360498</v>
      </c>
      <c r="D59" s="52">
        <v>-15.389606182880749</v>
      </c>
      <c r="E59" s="52">
        <v>-26.595879289028399</v>
      </c>
      <c r="F59" s="53">
        <v>-17.327500077928491</v>
      </c>
      <c r="H59" s="52">
        <v>-2.74046690796377</v>
      </c>
      <c r="I59" s="52">
        <v>0.17624367548516018</v>
      </c>
      <c r="J59" s="52">
        <v>-4.8334188333099899</v>
      </c>
      <c r="K59" s="53">
        <v>-2.7077591149135998</v>
      </c>
      <c r="M59" s="54">
        <v>5.3992029359234133</v>
      </c>
    </row>
    <row r="60" spans="1:13" x14ac:dyDescent="0.25">
      <c r="A60"/>
      <c r="B60" s="66" t="s">
        <v>155</v>
      </c>
      <c r="C60" s="67">
        <v>-34.63757956880147</v>
      </c>
      <c r="D60" s="68">
        <v>-43.75190321335046</v>
      </c>
      <c r="E60" s="68">
        <v>-32.533131731987368</v>
      </c>
      <c r="F60" s="69">
        <v>-45.39063941789999</v>
      </c>
      <c r="H60" s="68">
        <v>-37.224993975287646</v>
      </c>
      <c r="I60" s="68">
        <v>-44.042863281247264</v>
      </c>
      <c r="J60" s="68">
        <v>-35.135435792414626</v>
      </c>
      <c r="K60" s="69">
        <v>-202.48311763661917</v>
      </c>
      <c r="M60" s="61" t="s">
        <v>144</v>
      </c>
    </row>
    <row r="61" spans="1:13" x14ac:dyDescent="0.25">
      <c r="A61"/>
      <c r="B61" s="46" t="s">
        <v>6</v>
      </c>
      <c r="C61" s="47"/>
      <c r="D61" s="48"/>
      <c r="E61" s="48"/>
      <c r="F61" s="48"/>
      <c r="H61" s="48"/>
      <c r="I61" s="48"/>
      <c r="J61" s="48"/>
      <c r="K61" s="48"/>
      <c r="M61" s="48"/>
    </row>
    <row r="62" spans="1:13" x14ac:dyDescent="0.25">
      <c r="A62"/>
      <c r="B62" s="50" t="s">
        <v>0</v>
      </c>
      <c r="C62" s="56">
        <v>0.94586192536309299</v>
      </c>
      <c r="D62" s="54">
        <v>0.95590334839406421</v>
      </c>
      <c r="E62" s="54">
        <v>0.91765301870547555</v>
      </c>
      <c r="F62" s="54">
        <v>0.92989000452219439</v>
      </c>
      <c r="H62" s="54">
        <v>0.92101674816776113</v>
      </c>
      <c r="I62" s="54">
        <v>0.95210262057293404</v>
      </c>
      <c r="J62" s="54">
        <v>0.93971744118532441</v>
      </c>
      <c r="K62" s="54">
        <v>0.9380656584412298</v>
      </c>
      <c r="M62" s="58">
        <v>0.81756539190354083</v>
      </c>
    </row>
    <row r="63" spans="1:13" x14ac:dyDescent="0.25">
      <c r="A63"/>
      <c r="B63" s="50" t="s">
        <v>10</v>
      </c>
      <c r="C63" s="56">
        <v>0.98462854740177008</v>
      </c>
      <c r="D63" s="54">
        <v>0.91977214414993025</v>
      </c>
      <c r="E63" s="54">
        <v>0.92929592759932822</v>
      </c>
      <c r="F63" s="54">
        <v>1.0089035568036273</v>
      </c>
      <c r="H63" s="54">
        <v>0.98265513165527596</v>
      </c>
      <c r="I63" s="54">
        <v>1.0688695257181855</v>
      </c>
      <c r="J63" s="54">
        <v>1.0482394065094507</v>
      </c>
      <c r="K63" s="54">
        <v>0.85219910080021277</v>
      </c>
      <c r="M63" s="58">
        <v>-15.670445600341454</v>
      </c>
    </row>
    <row r="64" spans="1:13" x14ac:dyDescent="0.25">
      <c r="B64" s="50" t="s">
        <v>9</v>
      </c>
      <c r="C64" s="56">
        <v>1.0143632531047926</v>
      </c>
      <c r="D64" s="54">
        <v>1.0180209042468924</v>
      </c>
      <c r="E64" s="54">
        <v>1.0942149063812829</v>
      </c>
      <c r="F64" s="54">
        <v>1.0745410259217181</v>
      </c>
      <c r="H64" s="54">
        <v>1.0620298221140592</v>
      </c>
      <c r="I64" s="54">
        <v>1.0006246638511693</v>
      </c>
      <c r="J64" s="54">
        <v>1.0102476885492442</v>
      </c>
      <c r="K64" s="54">
        <v>1.0140189988017161</v>
      </c>
      <c r="M64" s="58">
        <v>-6.0522027120001987</v>
      </c>
    </row>
    <row r="65" spans="1:13" x14ac:dyDescent="0.25">
      <c r="A65" s="34"/>
      <c r="B65" s="50" t="s">
        <v>163</v>
      </c>
      <c r="C65" s="56">
        <v>1.0070205296750101</v>
      </c>
      <c r="D65" s="54">
        <v>0.98308544395556741</v>
      </c>
      <c r="E65" s="54">
        <v>1.0308693240256708</v>
      </c>
      <c r="F65" s="54">
        <v>1.0152665344637573</v>
      </c>
      <c r="H65" s="54">
        <v>1.0490774381894696</v>
      </c>
      <c r="I65" s="54">
        <v>1.0487239296728745</v>
      </c>
      <c r="J65" s="54">
        <v>1.1051833890685536</v>
      </c>
      <c r="K65" s="54">
        <v>1.0673860532336723</v>
      </c>
      <c r="M65" s="58">
        <v>5.2119518769915052</v>
      </c>
    </row>
    <row r="66" spans="1:13" x14ac:dyDescent="0.25">
      <c r="B66" s="50" t="s">
        <v>12</v>
      </c>
      <c r="C66" s="56">
        <v>0.99236459039784686</v>
      </c>
      <c r="D66" s="54">
        <v>1.0030967779496003</v>
      </c>
      <c r="E66" s="54">
        <v>0.97047873377148308</v>
      </c>
      <c r="F66" s="54">
        <v>0.89851387033870456</v>
      </c>
      <c r="H66" s="54">
        <v>0.97000973035943616</v>
      </c>
      <c r="I66" s="54">
        <v>0.9656748303720013</v>
      </c>
      <c r="J66" s="54">
        <v>0.97443906709474593</v>
      </c>
      <c r="K66" s="54">
        <v>0.98324496811675777</v>
      </c>
      <c r="M66" s="58">
        <v>8.4731097778053215</v>
      </c>
    </row>
    <row r="67" spans="1:13" x14ac:dyDescent="0.25">
      <c r="A67" s="34"/>
      <c r="B67" s="50" t="s">
        <v>11</v>
      </c>
      <c r="C67" s="56">
        <v>0.99092284356935723</v>
      </c>
      <c r="D67" s="54">
        <v>0.9410751536041202</v>
      </c>
      <c r="E67" s="54">
        <v>1.0412403703574569</v>
      </c>
      <c r="F67" s="54">
        <v>0.95488995480583716</v>
      </c>
      <c r="H67" s="54">
        <v>0.96605440761414552</v>
      </c>
      <c r="I67" s="54">
        <v>0.93566049149773556</v>
      </c>
      <c r="J67" s="54">
        <v>0.99550141247433444</v>
      </c>
      <c r="K67" s="54">
        <v>1.0233665408198043</v>
      </c>
      <c r="M67" s="58">
        <v>6.8476586013967111</v>
      </c>
    </row>
    <row r="68" spans="1:13" x14ac:dyDescent="0.25">
      <c r="A68" s="34"/>
      <c r="B68" s="50" t="s">
        <v>1</v>
      </c>
      <c r="C68" s="56">
        <v>0.91371872107741514</v>
      </c>
      <c r="D68" s="54">
        <v>0.93083433197780652</v>
      </c>
      <c r="E68" s="54">
        <v>1.0643009915951249</v>
      </c>
      <c r="F68" s="54">
        <v>0.91173654410727023</v>
      </c>
      <c r="H68" s="54">
        <v>0.91080799120260636</v>
      </c>
      <c r="I68" s="54">
        <v>0.95009979224684249</v>
      </c>
      <c r="J68" s="54">
        <v>0.9811068965343106</v>
      </c>
      <c r="K68" s="54">
        <v>0.99409994622632603</v>
      </c>
      <c r="M68" s="58">
        <v>8.2363402119055795</v>
      </c>
    </row>
    <row r="69" spans="1:13" x14ac:dyDescent="0.25">
      <c r="A69"/>
      <c r="B69" s="50" t="s">
        <v>2</v>
      </c>
      <c r="C69" s="56">
        <v>1.0950195163435748</v>
      </c>
      <c r="D69" s="54">
        <v>1.3087844400143127</v>
      </c>
      <c r="E69" s="54">
        <v>2.316226076937848</v>
      </c>
      <c r="F69" s="54">
        <v>0.7894575868437459</v>
      </c>
      <c r="H69" s="54">
        <v>0.91973403588006519</v>
      </c>
      <c r="I69" s="54">
        <v>0.86292346298619826</v>
      </c>
      <c r="J69" s="54">
        <v>1.125491396532835</v>
      </c>
      <c r="K69" s="54">
        <v>0.81301241729129792</v>
      </c>
      <c r="M69" s="58">
        <v>2.3554830447552022</v>
      </c>
    </row>
    <row r="70" spans="1:13" x14ac:dyDescent="0.25">
      <c r="A70" s="34"/>
      <c r="B70" s="66" t="s">
        <v>3</v>
      </c>
      <c r="C70" s="60">
        <v>1.0386885262664027</v>
      </c>
      <c r="D70" s="54">
        <v>0.98982886380910018</v>
      </c>
      <c r="E70" s="54">
        <v>1.04453763989302</v>
      </c>
      <c r="F70" s="54">
        <v>1.0795616216079869</v>
      </c>
      <c r="H70" s="61">
        <v>1.0220801141333693</v>
      </c>
      <c r="I70" s="61">
        <v>1.0415666616186956</v>
      </c>
      <c r="J70" s="54">
        <v>1.0370918058336718</v>
      </c>
      <c r="K70" s="54">
        <v>1.0376735712598153</v>
      </c>
      <c r="M70" s="63">
        <v>-4.1888050348171557</v>
      </c>
    </row>
    <row r="71" spans="1:13" x14ac:dyDescent="0.25">
      <c r="A71" s="34"/>
      <c r="B71" s="46" t="s">
        <v>8</v>
      </c>
      <c r="C71" s="47"/>
      <c r="D71" s="48"/>
      <c r="E71" s="48"/>
      <c r="F71" s="48"/>
      <c r="H71" s="48"/>
      <c r="I71" s="48"/>
      <c r="J71" s="48"/>
      <c r="K71" s="48"/>
      <c r="M71" s="48"/>
    </row>
    <row r="72" spans="1:13" x14ac:dyDescent="0.25">
      <c r="A72"/>
      <c r="B72" s="50" t="s">
        <v>0</v>
      </c>
      <c r="C72" s="56">
        <v>0.74105357370843405</v>
      </c>
      <c r="D72" s="54">
        <v>0.74804419008625256</v>
      </c>
      <c r="E72" s="54">
        <v>0.69781312532272577</v>
      </c>
      <c r="F72" s="54">
        <v>0.72589463219004713</v>
      </c>
      <c r="H72" s="54">
        <v>0.71271983411789119</v>
      </c>
      <c r="I72" s="54">
        <v>0.75209839078094554</v>
      </c>
      <c r="J72" s="54">
        <v>0.72383885457982622</v>
      </c>
      <c r="K72" s="54">
        <v>0.72421392548185082</v>
      </c>
      <c r="M72" s="58">
        <v>-0.16807067081963112</v>
      </c>
    </row>
    <row r="73" spans="1:13" x14ac:dyDescent="0.25">
      <c r="A73"/>
      <c r="B73" s="50" t="s">
        <v>10</v>
      </c>
      <c r="C73" s="56">
        <v>0.66446485783502429</v>
      </c>
      <c r="D73" s="54">
        <v>0.5685689175677312</v>
      </c>
      <c r="E73" s="54">
        <v>0.58890311942429152</v>
      </c>
      <c r="F73" s="54">
        <v>0.63577862556775744</v>
      </c>
      <c r="H73" s="54">
        <v>0.63786669651948158</v>
      </c>
      <c r="I73" s="54">
        <v>0.66935517317995841</v>
      </c>
      <c r="J73" s="54">
        <v>0.6802841918634599</v>
      </c>
      <c r="K73" s="54">
        <v>0.48258447863615755</v>
      </c>
      <c r="M73" s="58">
        <v>-15.319414693159988</v>
      </c>
    </row>
    <row r="74" spans="1:13" x14ac:dyDescent="0.25">
      <c r="A74"/>
      <c r="B74" s="50" t="s">
        <v>9</v>
      </c>
      <c r="C74" s="56">
        <v>0.75774376731989568</v>
      </c>
      <c r="D74" s="54">
        <v>0.76547850354191016</v>
      </c>
      <c r="E74" s="54">
        <v>0.83597498735848408</v>
      </c>
      <c r="F74" s="54">
        <v>0.82087499088535021</v>
      </c>
      <c r="H74" s="54">
        <v>0.76445420087116367</v>
      </c>
      <c r="I74" s="54">
        <v>0.72605656019516973</v>
      </c>
      <c r="J74" s="54">
        <v>0.72497700018900413</v>
      </c>
      <c r="K74" s="54">
        <v>0.74485400628155674</v>
      </c>
      <c r="M74" s="58">
        <v>-7.6020984603793469</v>
      </c>
    </row>
    <row r="75" spans="1:13" x14ac:dyDescent="0.25">
      <c r="A75"/>
      <c r="B75" s="50" t="s">
        <v>163</v>
      </c>
      <c r="C75" s="56">
        <v>0.76816722694907424</v>
      </c>
      <c r="D75" s="54">
        <v>0.78122112252323039</v>
      </c>
      <c r="E75" s="54">
        <v>0.79576697976343436</v>
      </c>
      <c r="F75" s="54">
        <v>0.76301538449924611</v>
      </c>
      <c r="H75" s="54">
        <v>0.80310599829189955</v>
      </c>
      <c r="I75" s="54">
        <v>0.86948338537833247</v>
      </c>
      <c r="J75" s="54">
        <v>0.88040136284823023</v>
      </c>
      <c r="K75" s="54">
        <v>0.82926755294892318</v>
      </c>
      <c r="M75" s="58">
        <v>6.6252168449677074</v>
      </c>
    </row>
    <row r="76" spans="1:13" x14ac:dyDescent="0.25">
      <c r="A76" s="34"/>
      <c r="B76" s="50" t="s">
        <v>12</v>
      </c>
      <c r="C76" s="56">
        <v>0.62143996166337578</v>
      </c>
      <c r="D76" s="54">
        <v>0.61336786142299837</v>
      </c>
      <c r="E76" s="54">
        <v>0.58139630702720679</v>
      </c>
      <c r="F76" s="54">
        <v>0.59886041553925373</v>
      </c>
      <c r="H76" s="54">
        <v>0.61266136676662863</v>
      </c>
      <c r="I76" s="54">
        <v>0.60399576486942552</v>
      </c>
      <c r="J76" s="54">
        <v>0.62086074610598085</v>
      </c>
      <c r="K76" s="54">
        <v>0.60658802852292093</v>
      </c>
      <c r="M76" s="58">
        <v>0.77276129836671981</v>
      </c>
    </row>
    <row r="77" spans="1:13" x14ac:dyDescent="0.25">
      <c r="B77" s="50" t="s">
        <v>11</v>
      </c>
      <c r="C77" s="56">
        <v>0.69754440109585536</v>
      </c>
      <c r="D77" s="54">
        <v>0.63224941731007422</v>
      </c>
      <c r="E77" s="54">
        <v>0.68109874416213001</v>
      </c>
      <c r="F77" s="54">
        <v>0.60506048945346536</v>
      </c>
      <c r="H77" s="54">
        <v>0.65266107896018311</v>
      </c>
      <c r="I77" s="54">
        <v>0.61140964800903708</v>
      </c>
      <c r="J77" s="54">
        <v>0.67545528163010893</v>
      </c>
      <c r="K77" s="54">
        <v>0.6925317129681855</v>
      </c>
      <c r="M77" s="58">
        <v>8.7471223514720151</v>
      </c>
    </row>
    <row r="78" spans="1:13" x14ac:dyDescent="0.25">
      <c r="A78" s="34"/>
      <c r="B78" s="50" t="s">
        <v>1</v>
      </c>
      <c r="C78" s="56">
        <v>0.64163045948499342</v>
      </c>
      <c r="D78" s="54">
        <v>0.60122407204671935</v>
      </c>
      <c r="E78" s="54">
        <v>0.69409922448465677</v>
      </c>
      <c r="F78" s="54">
        <v>0.70079458364888036</v>
      </c>
      <c r="H78" s="54">
        <v>0.62038471577310117</v>
      </c>
      <c r="I78" s="54">
        <v>0.66476520888854052</v>
      </c>
      <c r="J78" s="54">
        <v>0.62623389704168209</v>
      </c>
      <c r="K78" s="54">
        <v>0.7926729646356786</v>
      </c>
      <c r="M78" s="58">
        <v>9.1878380986798227</v>
      </c>
    </row>
    <row r="79" spans="1:13" x14ac:dyDescent="0.25">
      <c r="A79" s="34"/>
      <c r="B79" s="50" t="s">
        <v>2</v>
      </c>
      <c r="C79" s="56">
        <v>0.7559475784469788</v>
      </c>
      <c r="D79" s="54">
        <v>0.99716301180800493</v>
      </c>
      <c r="E79" s="54">
        <v>1.9786980733533892</v>
      </c>
      <c r="F79" s="54">
        <v>0.53362585138044205</v>
      </c>
      <c r="H79" s="54">
        <v>0.56087065612846565</v>
      </c>
      <c r="I79" s="54">
        <v>0.55154328732747804</v>
      </c>
      <c r="J79" s="54">
        <v>0.77249146097828192</v>
      </c>
      <c r="K79" s="54">
        <v>0.52561929513980443</v>
      </c>
      <c r="M79" s="58">
        <v>-0.80065562406376189</v>
      </c>
    </row>
    <row r="80" spans="1:13" x14ac:dyDescent="0.25">
      <c r="A80"/>
      <c r="B80" s="66" t="s">
        <v>3</v>
      </c>
      <c r="C80" s="60">
        <v>0.7274190786083915</v>
      </c>
      <c r="D80" s="61">
        <v>0.59413143897386478</v>
      </c>
      <c r="E80" s="61">
        <v>0.64556362734206107</v>
      </c>
      <c r="F80" s="61">
        <v>0.72417937516392139</v>
      </c>
      <c r="H80" s="61">
        <v>0.61317195434630456</v>
      </c>
      <c r="I80" s="61">
        <v>0.63620579247826237</v>
      </c>
      <c r="J80" s="61">
        <v>0.62142787020192225</v>
      </c>
      <c r="K80" s="61">
        <v>0.62414968269433524</v>
      </c>
      <c r="M80" s="63">
        <v>-10.002969246958616</v>
      </c>
    </row>
    <row r="81" spans="1:13" x14ac:dyDescent="0.25">
      <c r="A81" s="34"/>
      <c r="B81" s="46" t="s">
        <v>7</v>
      </c>
      <c r="C81" s="51"/>
      <c r="D81" s="52"/>
      <c r="E81" s="52"/>
      <c r="F81" s="52"/>
      <c r="H81" s="52"/>
      <c r="I81" s="52"/>
      <c r="J81" s="52"/>
      <c r="K81" s="52"/>
      <c r="M81" s="48"/>
    </row>
    <row r="82" spans="1:13" x14ac:dyDescent="0.25">
      <c r="A82" s="34"/>
      <c r="B82" s="50" t="s">
        <v>0</v>
      </c>
      <c r="C82" s="56">
        <v>0.20480835165465894</v>
      </c>
      <c r="D82" s="54">
        <v>0.20785915830781168</v>
      </c>
      <c r="E82" s="54">
        <v>0.21983989338274981</v>
      </c>
      <c r="F82" s="54">
        <v>0.20399537233214729</v>
      </c>
      <c r="H82" s="54">
        <v>0.20829691404987</v>
      </c>
      <c r="I82" s="54">
        <v>0.20000422979198854</v>
      </c>
      <c r="J82" s="54">
        <v>0.21587858660549814</v>
      </c>
      <c r="K82" s="54">
        <v>0.21385173295937901</v>
      </c>
      <c r="M82" s="58">
        <v>0.98563606272317195</v>
      </c>
    </row>
    <row r="83" spans="1:13" x14ac:dyDescent="0.25">
      <c r="A83"/>
      <c r="B83" s="50" t="s">
        <v>10</v>
      </c>
      <c r="C83" s="56">
        <v>0.32016368956674579</v>
      </c>
      <c r="D83" s="54">
        <v>0.35120322658219899</v>
      </c>
      <c r="E83" s="54">
        <v>0.34039280817503675</v>
      </c>
      <c r="F83" s="54">
        <v>0.37312493123586998</v>
      </c>
      <c r="H83" s="54">
        <v>0.34478843513579438</v>
      </c>
      <c r="I83" s="54">
        <v>0.39951435253822715</v>
      </c>
      <c r="J83" s="54">
        <v>0.3679552146459909</v>
      </c>
      <c r="K83" s="54">
        <v>0.36961462216405527</v>
      </c>
      <c r="M83" s="58">
        <v>-0.35103090718147101</v>
      </c>
    </row>
    <row r="84" spans="1:13" x14ac:dyDescent="0.25">
      <c r="A84"/>
      <c r="B84" s="50" t="s">
        <v>9</v>
      </c>
      <c r="C84" s="56">
        <v>0.25661948578489702</v>
      </c>
      <c r="D84" s="54">
        <v>0.25254240070498213</v>
      </c>
      <c r="E84" s="54">
        <v>0.2582399190227988</v>
      </c>
      <c r="F84" s="54">
        <v>0.25366603503636798</v>
      </c>
      <c r="H84" s="54">
        <v>0.29757562124289544</v>
      </c>
      <c r="I84" s="54">
        <v>0.2745681036559996</v>
      </c>
      <c r="J84" s="54">
        <v>0.28527068836024</v>
      </c>
      <c r="K84" s="54">
        <v>0.26916499252015941</v>
      </c>
      <c r="M84" s="58">
        <v>1.5498957483791431</v>
      </c>
    </row>
    <row r="85" spans="1:13" x14ac:dyDescent="0.25">
      <c r="A85"/>
      <c r="B85" s="50" t="s">
        <v>163</v>
      </c>
      <c r="C85" s="56">
        <v>0.23885330272593591</v>
      </c>
      <c r="D85" s="54">
        <v>0.20186432143233707</v>
      </c>
      <c r="E85" s="54">
        <v>0.23510234426223636</v>
      </c>
      <c r="F85" s="54">
        <v>0.25225114996451115</v>
      </c>
      <c r="H85" s="54">
        <v>0.24597143989757014</v>
      </c>
      <c r="I85" s="54">
        <v>0.17924054429454209</v>
      </c>
      <c r="J85" s="54">
        <v>0.22478202622032337</v>
      </c>
      <c r="K85" s="54">
        <v>0.23811850028474915</v>
      </c>
      <c r="M85" s="58">
        <v>-1.4132649679761995</v>
      </c>
    </row>
    <row r="86" spans="1:13" x14ac:dyDescent="0.25">
      <c r="A86"/>
      <c r="B86" s="50" t="s">
        <v>12</v>
      </c>
      <c r="C86" s="56">
        <v>0.37092462873447107</v>
      </c>
      <c r="D86" s="54">
        <v>0.38972891652660185</v>
      </c>
      <c r="E86" s="54">
        <v>0.38908242674427623</v>
      </c>
      <c r="F86" s="54">
        <v>0.29965345479945077</v>
      </c>
      <c r="H86" s="54">
        <v>0.35734836359280753</v>
      </c>
      <c r="I86" s="54">
        <v>0.36167906550257573</v>
      </c>
      <c r="J86" s="54">
        <v>0.35357832098876507</v>
      </c>
      <c r="K86" s="54">
        <v>0.37665693959383684</v>
      </c>
      <c r="M86" s="58">
        <v>7.700348479438607</v>
      </c>
    </row>
    <row r="87" spans="1:13" x14ac:dyDescent="0.25">
      <c r="A87" s="34"/>
      <c r="B87" s="50" t="s">
        <v>11</v>
      </c>
      <c r="C87" s="56">
        <v>0.29337844247350187</v>
      </c>
      <c r="D87" s="54">
        <v>0.30882573629404603</v>
      </c>
      <c r="E87" s="54">
        <v>0.3601416261953268</v>
      </c>
      <c r="F87" s="54">
        <v>0.34982946535237186</v>
      </c>
      <c r="H87" s="54">
        <v>0.31339332865396247</v>
      </c>
      <c r="I87" s="54">
        <v>0.32425084348869854</v>
      </c>
      <c r="J87" s="54">
        <v>0.32004613084422545</v>
      </c>
      <c r="K87" s="54">
        <v>0.33083482785161872</v>
      </c>
      <c r="M87" s="58">
        <v>-1.8994637500753142</v>
      </c>
    </row>
    <row r="88" spans="1:13" x14ac:dyDescent="0.25">
      <c r="B88" s="50" t="s">
        <v>1</v>
      </c>
      <c r="C88" s="56">
        <v>0.27208826159242178</v>
      </c>
      <c r="D88" s="54">
        <v>0.32961025993108717</v>
      </c>
      <c r="E88" s="54">
        <v>0.37020176711046821</v>
      </c>
      <c r="F88" s="54">
        <v>0.21094196045838992</v>
      </c>
      <c r="H88" s="54">
        <v>0.29042327542950513</v>
      </c>
      <c r="I88" s="54">
        <v>0.28533458335830197</v>
      </c>
      <c r="J88" s="54">
        <v>0.35487299949262857</v>
      </c>
      <c r="K88" s="54">
        <v>0.20142698159064748</v>
      </c>
      <c r="M88" s="58">
        <v>-0.95149788677424407</v>
      </c>
    </row>
    <row r="89" spans="1:13" x14ac:dyDescent="0.25">
      <c r="A89" s="34"/>
      <c r="B89" s="50" t="s">
        <v>2</v>
      </c>
      <c r="C89" s="56">
        <v>0.33907193789659607</v>
      </c>
      <c r="D89" s="54">
        <v>0.31162142820630784</v>
      </c>
      <c r="E89" s="54">
        <v>0.33752800358445884</v>
      </c>
      <c r="F89" s="54">
        <v>0.2558317354633039</v>
      </c>
      <c r="H89" s="54">
        <v>0.35886337975159954</v>
      </c>
      <c r="I89" s="54">
        <v>0.31138017565872023</v>
      </c>
      <c r="J89" s="54">
        <v>0.35299993555455306</v>
      </c>
      <c r="K89" s="54">
        <v>0.28739312215149349</v>
      </c>
      <c r="M89" s="58">
        <v>3.1561386688189588</v>
      </c>
    </row>
    <row r="90" spans="1:13" x14ac:dyDescent="0.25">
      <c r="A90" s="34"/>
      <c r="B90" s="66" t="s">
        <v>3</v>
      </c>
      <c r="C90" s="60">
        <v>0.31126944765801129</v>
      </c>
      <c r="D90" s="61">
        <v>0.39569742483523546</v>
      </c>
      <c r="E90" s="61">
        <v>0.39897401255095888</v>
      </c>
      <c r="F90" s="61">
        <v>0.35538224644406557</v>
      </c>
      <c r="H90" s="61">
        <v>0.40890815978706485</v>
      </c>
      <c r="I90" s="61">
        <v>0.40536086914043318</v>
      </c>
      <c r="J90" s="61">
        <v>0.41566393563174958</v>
      </c>
      <c r="K90" s="61">
        <v>0.41352388856548017</v>
      </c>
      <c r="M90" s="63">
        <v>5.8141642121414598</v>
      </c>
    </row>
    <row r="91" spans="1:13" x14ac:dyDescent="0.25"/>
    <row r="92" spans="1:13" x14ac:dyDescent="0.25"/>
  </sheetData>
  <dataConsolidate/>
  <mergeCells count="2">
    <mergeCell ref="M7:M9"/>
    <mergeCell ref="H7:K7"/>
  </mergeCells>
  <pageMargins left="0.52" right="0.31" top="0.98425196850393704" bottom="0.98425196850393704" header="0" footer="0"/>
  <pageSetup paperSize="9" scale="3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77"/>
  <sheetViews>
    <sheetView showGridLines="0" showRowColHeaders="0" zoomScale="60" zoomScaleNormal="60" workbookViewId="0"/>
  </sheetViews>
  <sheetFormatPr baseColWidth="10" defaultColWidth="0" defaultRowHeight="15" customHeight="1" zeroHeight="1" x14ac:dyDescent="0.25"/>
  <cols>
    <col min="1" max="1" width="11.140625" customWidth="1"/>
    <col min="2" max="2" width="66.7109375" customWidth="1"/>
    <col min="3" max="6" width="15.7109375" customWidth="1"/>
    <col min="7" max="7" width="1.7109375" customWidth="1"/>
    <col min="8" max="11" width="15.7109375" customWidth="1"/>
    <col min="12" max="12" width="1.7109375" customWidth="1"/>
    <col min="13" max="13" width="15.42578125" bestFit="1" customWidth="1"/>
    <col min="14" max="14" width="2.85546875" customWidth="1"/>
    <col min="15" max="18" width="15.7109375" customWidth="1"/>
    <col min="19" max="19" width="1.7109375" customWidth="1"/>
    <col min="20" max="23" width="15.7109375" customWidth="1"/>
    <col min="24" max="24" width="1.7109375" customWidth="1"/>
    <col min="25" max="25" width="15.42578125" bestFit="1" customWidth="1"/>
    <col min="26" max="26" width="11.42578125" customWidth="1"/>
    <col min="27" max="16384" width="11.42578125" hidden="1"/>
  </cols>
  <sheetData>
    <row r="1" spans="1:25" ht="15.75" x14ac:dyDescent="0.3">
      <c r="A1" s="34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5" ht="49.5" customHeight="1" x14ac:dyDescent="0.25">
      <c r="B2" s="31" t="str">
        <f>+Index!B15</f>
        <v>Premiums and attributable result by Country</v>
      </c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x14ac:dyDescent="0.25"/>
    <row r="4" spans="1:25" x14ac:dyDescent="0.25"/>
    <row r="5" spans="1:25" x14ac:dyDescent="0.25"/>
    <row r="6" spans="1:25" ht="3.75" customHeight="1" x14ac:dyDescent="0.25"/>
    <row r="7" spans="1:25" x14ac:dyDescent="0.25"/>
    <row r="8" spans="1:25" ht="15.75" x14ac:dyDescent="0.25">
      <c r="C8" s="127" t="s">
        <v>187</v>
      </c>
      <c r="D8" s="128"/>
      <c r="E8" s="128"/>
      <c r="F8" s="128"/>
      <c r="G8" s="128"/>
      <c r="H8" s="128"/>
      <c r="I8" s="128"/>
      <c r="J8" s="128"/>
      <c r="K8" s="128"/>
      <c r="L8" s="128"/>
      <c r="M8" s="129"/>
      <c r="N8" s="35"/>
      <c r="O8" s="127" t="s">
        <v>156</v>
      </c>
      <c r="P8" s="128"/>
      <c r="Q8" s="128"/>
      <c r="R8" s="128"/>
      <c r="S8" s="128"/>
      <c r="T8" s="128"/>
      <c r="U8" s="128"/>
      <c r="V8" s="128"/>
      <c r="W8" s="128"/>
      <c r="X8" s="128"/>
      <c r="Y8" s="129"/>
    </row>
    <row r="9" spans="1:25" ht="39.75" customHeight="1" x14ac:dyDescent="0.25">
      <c r="B9" s="76" t="s">
        <v>175</v>
      </c>
      <c r="C9" s="130">
        <v>2017</v>
      </c>
      <c r="D9" s="131"/>
      <c r="E9" s="131"/>
      <c r="F9" s="132"/>
      <c r="G9" s="42"/>
      <c r="H9" s="124">
        <v>2018</v>
      </c>
      <c r="I9" s="125"/>
      <c r="J9" s="125"/>
      <c r="K9" s="126"/>
      <c r="L9" s="77"/>
      <c r="M9" s="133" t="s">
        <v>217</v>
      </c>
      <c r="N9" s="35"/>
      <c r="O9" s="130">
        <v>2017</v>
      </c>
      <c r="P9" s="131"/>
      <c r="Q9" s="131"/>
      <c r="R9" s="132"/>
      <c r="S9" s="42"/>
      <c r="T9" s="124">
        <v>2018</v>
      </c>
      <c r="U9" s="125"/>
      <c r="V9" s="125"/>
      <c r="W9" s="126"/>
      <c r="X9" s="77"/>
      <c r="Y9" s="133" t="s">
        <v>217</v>
      </c>
    </row>
    <row r="10" spans="1:25" ht="15.75" x14ac:dyDescent="0.25">
      <c r="B10" s="78" t="s">
        <v>149</v>
      </c>
      <c r="C10" s="44" t="s">
        <v>188</v>
      </c>
      <c r="D10" s="43" t="s">
        <v>189</v>
      </c>
      <c r="E10" s="79" t="s">
        <v>190</v>
      </c>
      <c r="F10" s="43" t="s">
        <v>191</v>
      </c>
      <c r="G10" s="42"/>
      <c r="H10" s="44" t="s">
        <v>188</v>
      </c>
      <c r="I10" s="43" t="s">
        <v>189</v>
      </c>
      <c r="J10" s="43" t="s">
        <v>190</v>
      </c>
      <c r="K10" s="43" t="s">
        <v>191</v>
      </c>
      <c r="L10" s="42"/>
      <c r="M10" s="134"/>
      <c r="N10" s="35"/>
      <c r="O10" s="44" t="s">
        <v>188</v>
      </c>
      <c r="P10" s="43" t="s">
        <v>189</v>
      </c>
      <c r="Q10" s="79" t="s">
        <v>190</v>
      </c>
      <c r="R10" s="43" t="s">
        <v>191</v>
      </c>
      <c r="S10" s="42"/>
      <c r="T10" s="44" t="s">
        <v>188</v>
      </c>
      <c r="U10" s="43" t="s">
        <v>189</v>
      </c>
      <c r="V10" s="43" t="s">
        <v>190</v>
      </c>
      <c r="W10" s="43" t="s">
        <v>191</v>
      </c>
      <c r="X10" s="42"/>
      <c r="Y10" s="134"/>
    </row>
    <row r="11" spans="1:25" ht="15.75" x14ac:dyDescent="0.25">
      <c r="B11" s="80"/>
      <c r="D11" s="81"/>
      <c r="F11" s="81"/>
      <c r="H11" s="81"/>
      <c r="I11" s="81"/>
      <c r="J11" s="81"/>
      <c r="K11" s="81"/>
      <c r="M11" s="82"/>
      <c r="O11" s="82"/>
      <c r="Q11" s="82"/>
      <c r="R11" s="82"/>
      <c r="T11" s="82"/>
      <c r="U11" s="82"/>
      <c r="V11" s="82"/>
      <c r="W11" s="82"/>
      <c r="Y11" s="82"/>
    </row>
    <row r="12" spans="1:25" ht="15.75" x14ac:dyDescent="0.25">
      <c r="B12" s="80" t="s">
        <v>0</v>
      </c>
      <c r="C12" s="83">
        <v>2386.9230883700002</v>
      </c>
      <c r="D12" s="84">
        <v>3947.4272669900001</v>
      </c>
      <c r="E12" s="85">
        <v>5257.8773677500003</v>
      </c>
      <c r="F12" s="84">
        <v>6960.20180824</v>
      </c>
      <c r="G12" s="42"/>
      <c r="H12" s="84">
        <v>2342.3520992899998</v>
      </c>
      <c r="I12" s="84">
        <v>4129.8790589999999</v>
      </c>
      <c r="J12" s="84">
        <v>5939.3507375199997</v>
      </c>
      <c r="K12" s="84">
        <v>7657.9054525699994</v>
      </c>
      <c r="L12" s="42"/>
      <c r="M12" s="86">
        <v>0.10024186992739297</v>
      </c>
      <c r="N12" s="35"/>
      <c r="O12" s="84">
        <v>2386.9230883700002</v>
      </c>
      <c r="P12" s="85">
        <v>1560.5041786199999</v>
      </c>
      <c r="Q12" s="84">
        <v>1310.4501007600002</v>
      </c>
      <c r="R12" s="84">
        <v>1702.3244404899997</v>
      </c>
      <c r="S12" s="42"/>
      <c r="T12" s="84">
        <v>2342.3520992899998</v>
      </c>
      <c r="U12" s="84">
        <v>1787.52695971</v>
      </c>
      <c r="V12" s="84">
        <v>1809.4716785199998</v>
      </c>
      <c r="W12" s="84">
        <v>1718.5547150499997</v>
      </c>
      <c r="X12" s="42"/>
      <c r="Y12" s="86">
        <v>9.5341840685364606E-3</v>
      </c>
    </row>
    <row r="13" spans="1:25" ht="15.75" x14ac:dyDescent="0.25">
      <c r="B13" s="87" t="s">
        <v>176</v>
      </c>
      <c r="C13" s="51">
        <v>2345.7985722400003</v>
      </c>
      <c r="D13" s="52">
        <v>3875.1399508000004</v>
      </c>
      <c r="E13" s="88">
        <v>5150.9173625200001</v>
      </c>
      <c r="F13" s="52">
        <v>6820.6099599900008</v>
      </c>
      <c r="G13" s="35"/>
      <c r="H13" s="52">
        <v>2310.36028558</v>
      </c>
      <c r="I13" s="52">
        <v>4064.85053229</v>
      </c>
      <c r="J13" s="52">
        <v>5841.9654112500002</v>
      </c>
      <c r="K13" s="52">
        <v>7523.95822873</v>
      </c>
      <c r="L13" s="35"/>
      <c r="M13" s="54">
        <v>0.10312102185374493</v>
      </c>
      <c r="N13" s="35"/>
      <c r="O13" s="52">
        <v>2345.7985722400003</v>
      </c>
      <c r="P13" s="88">
        <v>1529.3413785600001</v>
      </c>
      <c r="Q13" s="52">
        <v>1275.7774117199997</v>
      </c>
      <c r="R13" s="52">
        <v>1669.6925974700007</v>
      </c>
      <c r="S13" s="35"/>
      <c r="T13" s="52">
        <v>2310.36028558</v>
      </c>
      <c r="U13" s="52">
        <v>1754.4902467100001</v>
      </c>
      <c r="V13" s="52">
        <v>1777.1148789600002</v>
      </c>
      <c r="W13" s="52">
        <v>1681.9928174799998</v>
      </c>
      <c r="X13" s="35"/>
      <c r="Y13" s="54">
        <v>7.3667572274303409E-3</v>
      </c>
    </row>
    <row r="14" spans="1:25" ht="15.75" x14ac:dyDescent="0.25">
      <c r="B14" s="87" t="s">
        <v>167</v>
      </c>
      <c r="C14" s="51">
        <v>41.124516130000003</v>
      </c>
      <c r="D14" s="52">
        <v>72.287316189999999</v>
      </c>
      <c r="E14" s="88">
        <v>106.96000522999999</v>
      </c>
      <c r="F14" s="52">
        <v>139.59184825</v>
      </c>
      <c r="G14" s="35"/>
      <c r="H14" s="52">
        <v>31.991813709999999</v>
      </c>
      <c r="I14" s="52">
        <v>65.028526709999994</v>
      </c>
      <c r="J14" s="52">
        <v>97.385326270000007</v>
      </c>
      <c r="K14" s="52">
        <v>133.94722383999999</v>
      </c>
      <c r="L14" s="35"/>
      <c r="M14" s="54">
        <v>-4.0436633519536525E-2</v>
      </c>
      <c r="N14" s="35"/>
      <c r="O14" s="52">
        <v>41.124516130000003</v>
      </c>
      <c r="P14" s="88">
        <v>31.162800059999995</v>
      </c>
      <c r="Q14" s="52">
        <v>34.672689039999995</v>
      </c>
      <c r="R14" s="52">
        <v>32.631843020000005</v>
      </c>
      <c r="S14" s="35"/>
      <c r="T14" s="52">
        <v>31.991813709999999</v>
      </c>
      <c r="U14" s="52">
        <v>33.036712999999992</v>
      </c>
      <c r="V14" s="52">
        <v>32.356799560000013</v>
      </c>
      <c r="W14" s="52">
        <v>36.561897569999985</v>
      </c>
      <c r="X14" s="35"/>
      <c r="Y14" s="54">
        <v>0.12043618092889377</v>
      </c>
    </row>
    <row r="15" spans="1:25" ht="15.75" x14ac:dyDescent="0.25">
      <c r="B15" s="87"/>
      <c r="C15" s="51"/>
      <c r="D15" s="52"/>
      <c r="E15" s="88"/>
      <c r="F15" s="52"/>
      <c r="G15" s="35"/>
      <c r="H15" s="52"/>
      <c r="I15" s="52"/>
      <c r="J15" s="52"/>
      <c r="K15" s="52"/>
      <c r="L15" s="35"/>
      <c r="M15" s="54"/>
      <c r="N15" s="35"/>
      <c r="O15" s="52"/>
      <c r="P15" s="88"/>
      <c r="Q15" s="52"/>
      <c r="R15" s="52"/>
      <c r="S15" s="35"/>
      <c r="T15" s="52"/>
      <c r="U15" s="52"/>
      <c r="V15" s="52"/>
      <c r="W15" s="52"/>
      <c r="X15" s="35"/>
      <c r="Y15" s="54"/>
    </row>
    <row r="16" spans="1:25" ht="15.75" x14ac:dyDescent="0.25">
      <c r="B16" s="80" t="s">
        <v>10</v>
      </c>
      <c r="C16" s="83">
        <v>1203.1073530226402</v>
      </c>
      <c r="D16" s="84">
        <v>2382.7951140817499</v>
      </c>
      <c r="E16" s="85">
        <v>3449.1670005728001</v>
      </c>
      <c r="F16" s="84">
        <v>4546.8707159117203</v>
      </c>
      <c r="G16" s="42"/>
      <c r="H16" s="84">
        <v>1012.94614276836</v>
      </c>
      <c r="I16" s="84">
        <v>2018.0344440581</v>
      </c>
      <c r="J16" s="84">
        <v>2986.3195208448001</v>
      </c>
      <c r="K16" s="84">
        <v>3972.2027270810199</v>
      </c>
      <c r="L16" s="42"/>
      <c r="M16" s="86">
        <v>-0.12638758054405561</v>
      </c>
      <c r="N16" s="35"/>
      <c r="O16" s="84">
        <v>1203.1073530226402</v>
      </c>
      <c r="P16" s="85">
        <v>1179.6877610591098</v>
      </c>
      <c r="Q16" s="84">
        <v>1066.3718864910502</v>
      </c>
      <c r="R16" s="84">
        <v>1097.7037153389201</v>
      </c>
      <c r="S16" s="42"/>
      <c r="T16" s="84">
        <v>1012.94614276836</v>
      </c>
      <c r="U16" s="84">
        <v>1005.08830128974</v>
      </c>
      <c r="V16" s="84">
        <v>968.28507678670007</v>
      </c>
      <c r="W16" s="84">
        <v>985.88320623621985</v>
      </c>
      <c r="X16" s="42"/>
      <c r="Y16" s="86">
        <v>-0.10186766022576071</v>
      </c>
    </row>
    <row r="17" spans="2:25" ht="15.75" x14ac:dyDescent="0.25">
      <c r="B17" s="80"/>
      <c r="C17" s="51"/>
      <c r="D17" s="52"/>
      <c r="E17" s="88"/>
      <c r="F17" s="52"/>
      <c r="G17" s="35"/>
      <c r="H17" s="52"/>
      <c r="I17" s="52"/>
      <c r="J17" s="52"/>
      <c r="K17" s="52"/>
      <c r="L17" s="35"/>
      <c r="M17" s="54"/>
      <c r="N17" s="35"/>
      <c r="O17" s="52"/>
      <c r="P17" s="88"/>
      <c r="Q17" s="52"/>
      <c r="R17" s="52"/>
      <c r="S17" s="35"/>
      <c r="T17" s="52"/>
      <c r="U17" s="52"/>
      <c r="V17" s="52"/>
      <c r="W17" s="52"/>
      <c r="X17" s="35"/>
      <c r="Y17" s="54"/>
    </row>
    <row r="18" spans="2:25" ht="15.75" x14ac:dyDescent="0.25">
      <c r="B18" s="80" t="s">
        <v>11</v>
      </c>
      <c r="C18" s="83">
        <v>366.89018513390999</v>
      </c>
      <c r="D18" s="84">
        <v>1195.208413095</v>
      </c>
      <c r="E18" s="85">
        <v>1458.2590227121</v>
      </c>
      <c r="F18" s="84">
        <v>1772.1228577884601</v>
      </c>
      <c r="G18" s="42"/>
      <c r="H18" s="84">
        <v>365.22006315357402</v>
      </c>
      <c r="I18" s="84">
        <v>705.18341489671798</v>
      </c>
      <c r="J18" s="84">
        <v>982.90743280399499</v>
      </c>
      <c r="K18" s="84">
        <v>1309.3482395069</v>
      </c>
      <c r="L18" s="42"/>
      <c r="M18" s="86">
        <v>-0.26114138545624582</v>
      </c>
      <c r="N18" s="35"/>
      <c r="O18" s="84">
        <v>366.89018513390999</v>
      </c>
      <c r="P18" s="85">
        <v>828.31822796108997</v>
      </c>
      <c r="Q18" s="84">
        <v>263.05060961710001</v>
      </c>
      <c r="R18" s="84">
        <v>313.86383507636015</v>
      </c>
      <c r="S18" s="42"/>
      <c r="T18" s="84">
        <v>365.22006315357402</v>
      </c>
      <c r="U18" s="84">
        <v>339.96335174314396</v>
      </c>
      <c r="V18" s="84">
        <v>277.72401790727702</v>
      </c>
      <c r="W18" s="84">
        <v>326.44080670290498</v>
      </c>
      <c r="X18" s="42"/>
      <c r="Y18" s="86">
        <v>4.0071426590084752E-2</v>
      </c>
    </row>
    <row r="19" spans="2:25" ht="15.75" x14ac:dyDescent="0.25">
      <c r="B19" s="87" t="s">
        <v>177</v>
      </c>
      <c r="C19" s="51">
        <v>201.46482874432701</v>
      </c>
      <c r="D19" s="52">
        <v>879.74764588072696</v>
      </c>
      <c r="E19" s="88">
        <v>1013.1457719680501</v>
      </c>
      <c r="F19" s="52">
        <v>1182.79841521508</v>
      </c>
      <c r="G19" s="35"/>
      <c r="H19" s="52">
        <v>210.806425414529</v>
      </c>
      <c r="I19" s="52">
        <v>405.77744767909604</v>
      </c>
      <c r="J19" s="52">
        <v>556.16662935199702</v>
      </c>
      <c r="K19" s="52">
        <v>719.190630267801</v>
      </c>
      <c r="L19" s="35"/>
      <c r="M19" s="54">
        <v>-0.39195840895929557</v>
      </c>
      <c r="N19" s="35"/>
      <c r="O19" s="52">
        <v>201.46482874432701</v>
      </c>
      <c r="P19" s="88">
        <v>678.2828171363999</v>
      </c>
      <c r="Q19" s="52">
        <v>133.39812608732313</v>
      </c>
      <c r="R19" s="52">
        <v>169.65264324702991</v>
      </c>
      <c r="S19" s="35"/>
      <c r="T19" s="52">
        <v>210.806425414529</v>
      </c>
      <c r="U19" s="52">
        <v>194.97102226456704</v>
      </c>
      <c r="V19" s="52">
        <v>150.38918167290097</v>
      </c>
      <c r="W19" s="52">
        <v>163.02400091580398</v>
      </c>
      <c r="X19" s="35"/>
      <c r="Y19" s="54">
        <v>-3.9071848244498129E-2</v>
      </c>
    </row>
    <row r="20" spans="2:25" ht="15.75" x14ac:dyDescent="0.25">
      <c r="B20" s="87" t="s">
        <v>178</v>
      </c>
      <c r="C20" s="51">
        <v>57.583925048999298</v>
      </c>
      <c r="D20" s="52">
        <v>115.84930871735399</v>
      </c>
      <c r="E20" s="88">
        <v>166.17403930422299</v>
      </c>
      <c r="F20" s="52">
        <v>217.68310242770499</v>
      </c>
      <c r="G20" s="35"/>
      <c r="H20" s="52">
        <v>50.352642000723797</v>
      </c>
      <c r="I20" s="52">
        <v>103.00634487849</v>
      </c>
      <c r="J20" s="52">
        <v>148.44915191075901</v>
      </c>
      <c r="K20" s="52">
        <v>204.034568760968</v>
      </c>
      <c r="L20" s="35"/>
      <c r="M20" s="54">
        <v>-6.2699095678635991E-2</v>
      </c>
      <c r="N20" s="35"/>
      <c r="O20" s="52">
        <v>57.583925048999298</v>
      </c>
      <c r="P20" s="88">
        <v>58.265383668354694</v>
      </c>
      <c r="Q20" s="52">
        <v>50.324730586868995</v>
      </c>
      <c r="R20" s="52">
        <v>51.509063123482008</v>
      </c>
      <c r="S20" s="35"/>
      <c r="T20" s="52">
        <v>50.352642000723797</v>
      </c>
      <c r="U20" s="52">
        <v>52.6537028777662</v>
      </c>
      <c r="V20" s="52">
        <v>45.442807032269016</v>
      </c>
      <c r="W20" s="52">
        <v>55.585416850208986</v>
      </c>
      <c r="X20" s="35"/>
      <c r="Y20" s="54">
        <v>7.9138572506255611E-2</v>
      </c>
    </row>
    <row r="21" spans="2:25" ht="15.75" x14ac:dyDescent="0.25">
      <c r="B21" s="87" t="s">
        <v>179</v>
      </c>
      <c r="C21" s="51">
        <v>33.007035459355997</v>
      </c>
      <c r="D21" s="52">
        <v>66.238127638336195</v>
      </c>
      <c r="E21" s="88">
        <v>89.860592008296095</v>
      </c>
      <c r="F21" s="52">
        <v>125.35558022431401</v>
      </c>
      <c r="G21" s="35"/>
      <c r="H21" s="52">
        <v>31.503627595299299</v>
      </c>
      <c r="I21" s="52">
        <v>64.450027939551703</v>
      </c>
      <c r="J21" s="52">
        <v>90.995057201895605</v>
      </c>
      <c r="K21" s="52">
        <v>131.128751387839</v>
      </c>
      <c r="L21" s="35"/>
      <c r="M21" s="54">
        <v>4.6054361147659754E-2</v>
      </c>
      <c r="N21" s="35"/>
      <c r="O21" s="52">
        <v>33.007035459355997</v>
      </c>
      <c r="P21" s="88">
        <v>33.231092178980198</v>
      </c>
      <c r="Q21" s="52">
        <v>23.6224643699599</v>
      </c>
      <c r="R21" s="52">
        <v>35.494988216017916</v>
      </c>
      <c r="S21" s="35"/>
      <c r="T21" s="52">
        <v>31.503627595299299</v>
      </c>
      <c r="U21" s="52">
        <v>32.946400344252403</v>
      </c>
      <c r="V21" s="52">
        <v>26.545029262343903</v>
      </c>
      <c r="W21" s="52">
        <v>40.133694185943398</v>
      </c>
      <c r="X21" s="35"/>
      <c r="Y21" s="54">
        <v>0.1306862236914946</v>
      </c>
    </row>
    <row r="22" spans="2:25" ht="15.75" x14ac:dyDescent="0.25">
      <c r="B22" s="87" t="s">
        <v>168</v>
      </c>
      <c r="C22" s="51">
        <v>26.662504533395801</v>
      </c>
      <c r="D22" s="52">
        <v>43.739162690105999</v>
      </c>
      <c r="E22" s="88">
        <v>58.684324735582699</v>
      </c>
      <c r="F22" s="52">
        <v>72.87511537042441</v>
      </c>
      <c r="G22" s="35"/>
      <c r="H22" s="52">
        <v>25.146057556116499</v>
      </c>
      <c r="I22" s="52">
        <v>43.142543082349299</v>
      </c>
      <c r="J22" s="52">
        <v>58.615828638071903</v>
      </c>
      <c r="K22" s="52">
        <v>77.335671675041894</v>
      </c>
      <c r="L22" s="35"/>
      <c r="M22" s="54">
        <v>6.1208222888491683E-2</v>
      </c>
      <c r="N22" s="35"/>
      <c r="O22" s="52">
        <v>26.662504533395801</v>
      </c>
      <c r="P22" s="88">
        <v>17.076658156710199</v>
      </c>
      <c r="Q22" s="52">
        <v>14.9451620454767</v>
      </c>
      <c r="R22" s="52">
        <v>14.190790634841711</v>
      </c>
      <c r="S22" s="35"/>
      <c r="T22" s="52">
        <v>25.146057556116499</v>
      </c>
      <c r="U22" s="52">
        <v>17.996485526232799</v>
      </c>
      <c r="V22" s="52">
        <v>15.473285555722605</v>
      </c>
      <c r="W22" s="52">
        <v>18.719843036969991</v>
      </c>
      <c r="X22" s="35"/>
      <c r="Y22" s="54">
        <v>0.31915433880113742</v>
      </c>
    </row>
    <row r="23" spans="2:25" ht="15.75" x14ac:dyDescent="0.25">
      <c r="B23" s="80"/>
      <c r="C23" s="51"/>
      <c r="D23" s="52"/>
      <c r="E23" s="88"/>
      <c r="F23" s="52"/>
      <c r="G23" s="35"/>
      <c r="H23" s="52"/>
      <c r="I23" s="52"/>
      <c r="J23" s="52"/>
      <c r="K23" s="52"/>
      <c r="L23" s="35"/>
      <c r="M23" s="54"/>
      <c r="N23" s="35"/>
      <c r="O23" s="52"/>
      <c r="P23" s="88"/>
      <c r="Q23" s="52"/>
      <c r="R23" s="52"/>
      <c r="S23" s="35"/>
      <c r="T23" s="52"/>
      <c r="U23" s="52"/>
      <c r="V23" s="52"/>
      <c r="W23" s="52"/>
      <c r="X23" s="35"/>
      <c r="Y23" s="54"/>
    </row>
    <row r="24" spans="2:25" ht="15.75" x14ac:dyDescent="0.25">
      <c r="B24" s="80" t="s">
        <v>12</v>
      </c>
      <c r="C24" s="83">
        <v>428.46629825558699</v>
      </c>
      <c r="D24" s="84">
        <v>894.701255824442</v>
      </c>
      <c r="E24" s="85">
        <v>1290.1514206168802</v>
      </c>
      <c r="F24" s="84">
        <v>1698.9071749698999</v>
      </c>
      <c r="G24" s="42"/>
      <c r="H24" s="84">
        <v>395.42066521035002</v>
      </c>
      <c r="I24" s="84">
        <v>795.34818887733798</v>
      </c>
      <c r="J24" s="84">
        <v>1205.9760714220399</v>
      </c>
      <c r="K24" s="84">
        <v>1605.7485697434599</v>
      </c>
      <c r="L24" s="42"/>
      <c r="M24" s="86">
        <v>-5.483442921364462E-2</v>
      </c>
      <c r="N24" s="35"/>
      <c r="O24" s="84">
        <v>428.46629825558699</v>
      </c>
      <c r="P24" s="85">
        <v>466.23495756885501</v>
      </c>
      <c r="Q24" s="84">
        <v>395.45016479243816</v>
      </c>
      <c r="R24" s="84">
        <v>408.75575435301971</v>
      </c>
      <c r="S24" s="42"/>
      <c r="T24" s="84">
        <v>395.42066521035002</v>
      </c>
      <c r="U24" s="84">
        <v>399.92752366698795</v>
      </c>
      <c r="V24" s="84">
        <v>410.62788254470195</v>
      </c>
      <c r="W24" s="84">
        <v>399.77249832142002</v>
      </c>
      <c r="X24" s="42"/>
      <c r="Y24" s="86">
        <v>-2.1977075395105884E-2</v>
      </c>
    </row>
    <row r="25" spans="2:25" ht="15.75" x14ac:dyDescent="0.25">
      <c r="B25" s="87" t="s">
        <v>169</v>
      </c>
      <c r="C25" s="51">
        <v>96.551695919249298</v>
      </c>
      <c r="D25" s="52">
        <v>209.03791667183199</v>
      </c>
      <c r="E25" s="88">
        <v>309.14289622256001</v>
      </c>
      <c r="F25" s="52">
        <v>393.89196915589804</v>
      </c>
      <c r="G25" s="35"/>
      <c r="H25" s="52">
        <v>86.687617234060696</v>
      </c>
      <c r="I25" s="52">
        <v>190.494783409007</v>
      </c>
      <c r="J25" s="52">
        <v>302.51579319280199</v>
      </c>
      <c r="K25" s="52">
        <v>391.16501419374202</v>
      </c>
      <c r="L25" s="35"/>
      <c r="M25" s="54">
        <v>-6.9231037332388879E-3</v>
      </c>
      <c r="N25" s="35"/>
      <c r="O25" s="52">
        <v>96.551695919249298</v>
      </c>
      <c r="P25" s="88">
        <v>112.4862207525827</v>
      </c>
      <c r="Q25" s="52">
        <v>100.10497955072802</v>
      </c>
      <c r="R25" s="52">
        <v>84.749072933338027</v>
      </c>
      <c r="S25" s="35"/>
      <c r="T25" s="52">
        <v>86.687617234060696</v>
      </c>
      <c r="U25" s="52">
        <v>103.8071661749463</v>
      </c>
      <c r="V25" s="52">
        <v>112.02100978379499</v>
      </c>
      <c r="W25" s="52">
        <v>88.649221000940031</v>
      </c>
      <c r="X25" s="35"/>
      <c r="Y25" s="54">
        <v>4.6019949630242966E-2</v>
      </c>
    </row>
    <row r="26" spans="2:25" ht="15.75" x14ac:dyDescent="0.25">
      <c r="B26" s="87" t="s">
        <v>180</v>
      </c>
      <c r="C26" s="51">
        <v>117.9669955355</v>
      </c>
      <c r="D26" s="52">
        <v>249.41904645548999</v>
      </c>
      <c r="E26" s="88">
        <v>358.86346237456002</v>
      </c>
      <c r="F26" s="52">
        <v>469.61181573214998</v>
      </c>
      <c r="G26" s="35"/>
      <c r="H26" s="52">
        <v>123.69065349218</v>
      </c>
      <c r="I26" s="52">
        <v>251.51015630994002</v>
      </c>
      <c r="J26" s="52">
        <v>382.53463173259996</v>
      </c>
      <c r="K26" s="52">
        <v>491.4725364226</v>
      </c>
      <c r="L26" s="35"/>
      <c r="M26" s="54">
        <v>4.6550618954014154E-2</v>
      </c>
      <c r="N26" s="35"/>
      <c r="O26" s="52">
        <v>117.9669955355</v>
      </c>
      <c r="P26" s="88">
        <v>131.45205091998997</v>
      </c>
      <c r="Q26" s="52">
        <v>109.44441591907002</v>
      </c>
      <c r="R26" s="52">
        <v>110.74835335758996</v>
      </c>
      <c r="S26" s="35"/>
      <c r="T26" s="52">
        <v>123.69065349218</v>
      </c>
      <c r="U26" s="52">
        <v>127.81950281776001</v>
      </c>
      <c r="V26" s="52">
        <v>131.02447542265995</v>
      </c>
      <c r="W26" s="52">
        <v>108.93790469000004</v>
      </c>
      <c r="X26" s="35"/>
      <c r="Y26" s="54">
        <v>-1.6347409353746817E-2</v>
      </c>
    </row>
    <row r="27" spans="2:25" ht="15.75" x14ac:dyDescent="0.25">
      <c r="B27" s="87" t="s">
        <v>170</v>
      </c>
      <c r="C27" s="51">
        <v>89.207126768430001</v>
      </c>
      <c r="D27" s="52">
        <v>169.74550246359999</v>
      </c>
      <c r="E27" s="88">
        <v>234.80127773865001</v>
      </c>
      <c r="F27" s="52">
        <v>291.92347207403998</v>
      </c>
      <c r="G27" s="35"/>
      <c r="H27" s="52">
        <v>74.432807866890002</v>
      </c>
      <c r="I27" s="52">
        <v>130.06604595855001</v>
      </c>
      <c r="J27" s="52">
        <v>174.41913396134998</v>
      </c>
      <c r="K27" s="52">
        <v>200.070762466784</v>
      </c>
      <c r="L27" s="35"/>
      <c r="M27" s="54">
        <v>-0.31464653717176794</v>
      </c>
      <c r="N27" s="35"/>
      <c r="O27" s="52">
        <v>89.207126768430001</v>
      </c>
      <c r="P27" s="88">
        <v>80.538375695169989</v>
      </c>
      <c r="Q27" s="52">
        <v>65.055775275050024</v>
      </c>
      <c r="R27" s="52">
        <v>57.122194335389963</v>
      </c>
      <c r="S27" s="35"/>
      <c r="T27" s="52">
        <v>74.432807866890002</v>
      </c>
      <c r="U27" s="52">
        <v>55.633238091660004</v>
      </c>
      <c r="V27" s="52">
        <v>44.353088002799979</v>
      </c>
      <c r="W27" s="52">
        <v>25.651628505434019</v>
      </c>
      <c r="X27" s="35"/>
      <c r="Y27" s="54">
        <v>-0.55093411932283576</v>
      </c>
    </row>
    <row r="28" spans="2:25" ht="15.75" x14ac:dyDescent="0.25">
      <c r="B28" s="87" t="s">
        <v>171</v>
      </c>
      <c r="C28" s="51">
        <v>63.090242659299506</v>
      </c>
      <c r="D28" s="52">
        <v>144.472321599525</v>
      </c>
      <c r="E28" s="88">
        <v>210.73460394343002</v>
      </c>
      <c r="F28" s="52">
        <v>306.88097443561099</v>
      </c>
      <c r="G28" s="35"/>
      <c r="H28" s="52">
        <v>53.483275543265101</v>
      </c>
      <c r="I28" s="52">
        <v>109.694176309843</v>
      </c>
      <c r="J28" s="52">
        <v>173.59394092123301</v>
      </c>
      <c r="K28" s="52">
        <v>289.40514789973201</v>
      </c>
      <c r="L28" s="35"/>
      <c r="M28" s="54">
        <v>-5.6946594907093903E-2</v>
      </c>
      <c r="N28" s="35"/>
      <c r="O28" s="52">
        <v>63.090242659299506</v>
      </c>
      <c r="P28" s="88">
        <v>81.382078940225497</v>
      </c>
      <c r="Q28" s="52">
        <v>66.262282343905014</v>
      </c>
      <c r="R28" s="52">
        <v>96.146370492180978</v>
      </c>
      <c r="S28" s="35"/>
      <c r="T28" s="52">
        <v>53.483275543265101</v>
      </c>
      <c r="U28" s="52">
        <v>56.2109007665779</v>
      </c>
      <c r="V28" s="52">
        <v>63.899764611390012</v>
      </c>
      <c r="W28" s="52">
        <v>115.811206978499</v>
      </c>
      <c r="X28" s="35"/>
      <c r="Y28" s="54">
        <v>0.20453020104297384</v>
      </c>
    </row>
    <row r="29" spans="2:25" ht="15.75" x14ac:dyDescent="0.25">
      <c r="B29" s="87"/>
      <c r="C29" s="51"/>
      <c r="D29" s="52"/>
      <c r="E29" s="88"/>
      <c r="F29" s="52"/>
      <c r="G29" s="35"/>
      <c r="H29" s="52"/>
      <c r="I29" s="52"/>
      <c r="J29" s="52"/>
      <c r="K29" s="52"/>
      <c r="L29" s="35"/>
      <c r="M29" s="54"/>
      <c r="N29" s="35"/>
      <c r="O29" s="52"/>
      <c r="P29" s="88"/>
      <c r="Q29" s="52"/>
      <c r="R29" s="52"/>
      <c r="S29" s="35"/>
      <c r="T29" s="52"/>
      <c r="U29" s="52"/>
      <c r="V29" s="52"/>
      <c r="W29" s="52"/>
      <c r="X29" s="35"/>
      <c r="Y29" s="54"/>
    </row>
    <row r="30" spans="2:25" ht="15.75" x14ac:dyDescent="0.25">
      <c r="B30" s="80" t="s">
        <v>9</v>
      </c>
      <c r="C30" s="83">
        <v>653.98134931281106</v>
      </c>
      <c r="D30" s="84">
        <v>1347.2336755470701</v>
      </c>
      <c r="E30" s="85">
        <v>1977.4479865672399</v>
      </c>
      <c r="F30" s="84">
        <v>2528.5140532482201</v>
      </c>
      <c r="G30" s="42"/>
      <c r="H30" s="84">
        <v>561.88424800432699</v>
      </c>
      <c r="I30" s="84">
        <v>1247.63797059119</v>
      </c>
      <c r="J30" s="84">
        <v>1885.1107676691101</v>
      </c>
      <c r="K30" s="84">
        <v>2425.2829676716997</v>
      </c>
      <c r="L30" s="42"/>
      <c r="M30" s="86">
        <v>-4.0826779445384549E-2</v>
      </c>
      <c r="N30" s="35"/>
      <c r="O30" s="84">
        <v>653.98134931281106</v>
      </c>
      <c r="P30" s="85">
        <v>693.25232623425904</v>
      </c>
      <c r="Q30" s="84">
        <v>630.21431102016982</v>
      </c>
      <c r="R30" s="84">
        <v>551.06606668098016</v>
      </c>
      <c r="S30" s="42"/>
      <c r="T30" s="84">
        <v>561.88424800432699</v>
      </c>
      <c r="U30" s="84">
        <v>685.75372258686298</v>
      </c>
      <c r="V30" s="84">
        <v>637.47279707792018</v>
      </c>
      <c r="W30" s="84">
        <v>540.17220000258953</v>
      </c>
      <c r="X30" s="42"/>
      <c r="Y30" s="86">
        <v>-1.9768712568355683E-2</v>
      </c>
    </row>
    <row r="31" spans="2:25" ht="15.75" x14ac:dyDescent="0.25">
      <c r="B31" s="87" t="s">
        <v>181</v>
      </c>
      <c r="C31" s="51">
        <v>568.98643114613299</v>
      </c>
      <c r="D31" s="52">
        <v>1161.0681253917999</v>
      </c>
      <c r="E31" s="88">
        <v>1717.0268853288601</v>
      </c>
      <c r="F31" s="52">
        <v>2201.6162500058399</v>
      </c>
      <c r="G31" s="35"/>
      <c r="H31" s="52">
        <v>485.67219746620998</v>
      </c>
      <c r="I31" s="52">
        <v>1035.90821670376</v>
      </c>
      <c r="J31" s="52">
        <v>1574.67847929758</v>
      </c>
      <c r="K31" s="52">
        <v>2038.33705132369</v>
      </c>
      <c r="L31" s="35"/>
      <c r="M31" s="54">
        <v>-7.4163332815933181E-2</v>
      </c>
      <c r="N31" s="35"/>
      <c r="O31" s="52">
        <v>568.98643114613299</v>
      </c>
      <c r="P31" s="88">
        <v>592.08169424566688</v>
      </c>
      <c r="Q31" s="52">
        <v>555.95875993706022</v>
      </c>
      <c r="R31" s="52">
        <v>484.58936467697981</v>
      </c>
      <c r="S31" s="35"/>
      <c r="T31" s="52">
        <v>485.67219746620998</v>
      </c>
      <c r="U31" s="52">
        <v>550.23601923754995</v>
      </c>
      <c r="V31" s="52">
        <v>538.77026259382001</v>
      </c>
      <c r="W31" s="52">
        <v>463.65857202611005</v>
      </c>
      <c r="X31" s="35"/>
      <c r="Y31" s="54">
        <v>-4.3192843625080218E-2</v>
      </c>
    </row>
    <row r="32" spans="2:25" ht="15.75" x14ac:dyDescent="0.25">
      <c r="B32" s="87" t="s">
        <v>172</v>
      </c>
      <c r="C32" s="51">
        <v>84.994918166679298</v>
      </c>
      <c r="D32" s="52">
        <v>186.16555015526799</v>
      </c>
      <c r="E32" s="88">
        <v>260.42110123837801</v>
      </c>
      <c r="F32" s="52">
        <v>326.897803242387</v>
      </c>
      <c r="G32" s="35"/>
      <c r="H32" s="52">
        <v>76.212050538116912</v>
      </c>
      <c r="I32" s="52">
        <v>211.72975388743399</v>
      </c>
      <c r="J32" s="52">
        <v>310.432288371536</v>
      </c>
      <c r="K32" s="52">
        <v>386.94591634800503</v>
      </c>
      <c r="L32" s="35"/>
      <c r="M32" s="54">
        <v>0.18369078198146768</v>
      </c>
      <c r="N32" s="35"/>
      <c r="O32" s="52">
        <v>84.994918166679298</v>
      </c>
      <c r="P32" s="88">
        <v>101.1706319885887</v>
      </c>
      <c r="Q32" s="52">
        <v>74.255551083110021</v>
      </c>
      <c r="R32" s="52">
        <v>66.476702004008985</v>
      </c>
      <c r="S32" s="35"/>
      <c r="T32" s="52">
        <v>76.212050538116912</v>
      </c>
      <c r="U32" s="52">
        <v>135.51770334931706</v>
      </c>
      <c r="V32" s="52">
        <v>98.702534484102017</v>
      </c>
      <c r="W32" s="52">
        <v>76.513627976469024</v>
      </c>
      <c r="X32" s="35"/>
      <c r="Y32" s="54">
        <v>0.15098411428194417</v>
      </c>
    </row>
    <row r="33" spans="2:25" ht="15.75" x14ac:dyDescent="0.25">
      <c r="B33" s="87"/>
      <c r="C33" s="51"/>
      <c r="D33" s="52"/>
      <c r="E33" s="88"/>
      <c r="F33" s="52"/>
      <c r="G33" s="35"/>
      <c r="H33" s="52"/>
      <c r="I33" s="52"/>
      <c r="J33" s="52"/>
      <c r="K33" s="52"/>
      <c r="L33" s="35"/>
      <c r="M33" s="54"/>
      <c r="N33" s="35"/>
      <c r="O33" s="52"/>
      <c r="P33" s="88"/>
      <c r="Q33" s="52"/>
      <c r="R33" s="52"/>
      <c r="S33" s="35"/>
      <c r="T33" s="52"/>
      <c r="U33" s="52"/>
      <c r="V33" s="52"/>
      <c r="W33" s="52"/>
      <c r="X33" s="35"/>
      <c r="Y33" s="54"/>
    </row>
    <row r="34" spans="2:25" ht="15.75" x14ac:dyDescent="0.25">
      <c r="B34" s="80" t="s">
        <v>163</v>
      </c>
      <c r="C34" s="83">
        <v>586.94874054035495</v>
      </c>
      <c r="D34" s="84">
        <v>1041.0331946363999</v>
      </c>
      <c r="E34" s="85">
        <v>1446.6529741198199</v>
      </c>
      <c r="F34" s="84">
        <v>1869.7280126757801</v>
      </c>
      <c r="G34" s="42"/>
      <c r="H34" s="84">
        <v>541.21912321692798</v>
      </c>
      <c r="I34" s="84">
        <v>996.37671249790401</v>
      </c>
      <c r="J34" s="84">
        <v>1355.8259075834499</v>
      </c>
      <c r="K34" s="84">
        <v>1765.75652530415</v>
      </c>
      <c r="L34" s="42"/>
      <c r="M34" s="86">
        <v>-5.5607813899539185E-2</v>
      </c>
      <c r="N34" s="35"/>
      <c r="O34" s="84">
        <v>586.94874054035495</v>
      </c>
      <c r="P34" s="85">
        <v>454.08445409604496</v>
      </c>
      <c r="Q34" s="84">
        <v>405.61977948341996</v>
      </c>
      <c r="R34" s="84">
        <v>423.07503855596019</v>
      </c>
      <c r="S34" s="42"/>
      <c r="T34" s="84">
        <v>541.21912321692798</v>
      </c>
      <c r="U34" s="84">
        <v>455.15758928097603</v>
      </c>
      <c r="V34" s="84">
        <v>359.44919508554585</v>
      </c>
      <c r="W34" s="84">
        <v>409.93061772070018</v>
      </c>
      <c r="X34" s="42"/>
      <c r="Y34" s="86">
        <v>-3.1068769455471889E-2</v>
      </c>
    </row>
    <row r="35" spans="2:25" ht="15.75" x14ac:dyDescent="0.25">
      <c r="B35" s="87" t="s">
        <v>182</v>
      </c>
      <c r="C35" s="51">
        <v>197.029749266804</v>
      </c>
      <c r="D35" s="52">
        <v>358.61351597856003</v>
      </c>
      <c r="E35" s="88">
        <v>500.854229564288</v>
      </c>
      <c r="F35" s="52">
        <v>653.18672482860097</v>
      </c>
      <c r="G35" s="35"/>
      <c r="H35" s="52">
        <v>151.078799251551</v>
      </c>
      <c r="I35" s="52">
        <v>280.74840862880501</v>
      </c>
      <c r="J35" s="52">
        <v>359.89627685471504</v>
      </c>
      <c r="K35" s="52">
        <v>485.52986368859001</v>
      </c>
      <c r="L35" s="35"/>
      <c r="M35" s="54">
        <v>-0.2566752427248194</v>
      </c>
      <c r="N35" s="35"/>
      <c r="O35" s="52">
        <v>197.029749266804</v>
      </c>
      <c r="P35" s="88">
        <v>161.58376671175603</v>
      </c>
      <c r="Q35" s="52">
        <v>142.24071358572797</v>
      </c>
      <c r="R35" s="52">
        <v>152.33249526431297</v>
      </c>
      <c r="S35" s="35"/>
      <c r="T35" s="52">
        <v>151.078799251551</v>
      </c>
      <c r="U35" s="52">
        <v>129.66960937725401</v>
      </c>
      <c r="V35" s="52">
        <v>79.147868225910031</v>
      </c>
      <c r="W35" s="52">
        <v>125.63358683387497</v>
      </c>
      <c r="X35" s="35"/>
      <c r="Y35" s="54">
        <v>-0.17526732155284774</v>
      </c>
    </row>
    <row r="36" spans="2:25" ht="15.75" x14ac:dyDescent="0.25">
      <c r="B36" s="87" t="s">
        <v>183</v>
      </c>
      <c r="C36" s="51">
        <v>116.35268171</v>
      </c>
      <c r="D36" s="52">
        <v>251.96801761</v>
      </c>
      <c r="E36" s="88">
        <v>352.42613190999998</v>
      </c>
      <c r="F36" s="52">
        <v>471.44216170999999</v>
      </c>
      <c r="G36" s="35"/>
      <c r="H36" s="52">
        <v>114.79966071</v>
      </c>
      <c r="I36" s="52">
        <v>253.98922055</v>
      </c>
      <c r="J36" s="52">
        <v>354.00644942000002</v>
      </c>
      <c r="K36" s="52">
        <v>474.14724146999998</v>
      </c>
      <c r="L36" s="35"/>
      <c r="M36" s="54">
        <v>5.7378825648266383E-3</v>
      </c>
      <c r="N36" s="35"/>
      <c r="O36" s="52">
        <v>116.35268171</v>
      </c>
      <c r="P36" s="88">
        <v>135.61533589999999</v>
      </c>
      <c r="Q36" s="52">
        <v>100.45811429999998</v>
      </c>
      <c r="R36" s="52">
        <v>119.01602980000001</v>
      </c>
      <c r="S36" s="35"/>
      <c r="T36" s="52">
        <v>114.79966071</v>
      </c>
      <c r="U36" s="52">
        <v>139.18955984000002</v>
      </c>
      <c r="V36" s="52">
        <v>100.01722887000003</v>
      </c>
      <c r="W36" s="52">
        <v>120.14079204999996</v>
      </c>
      <c r="X36" s="35"/>
      <c r="Y36" s="54">
        <v>9.4505105899604334E-3</v>
      </c>
    </row>
    <row r="37" spans="2:25" ht="15.75" x14ac:dyDescent="0.25">
      <c r="B37" s="87" t="s">
        <v>184</v>
      </c>
      <c r="C37" s="51">
        <v>141.51613945</v>
      </c>
      <c r="D37" s="52">
        <v>200.55970318000001</v>
      </c>
      <c r="E37" s="88">
        <v>258.51706186000001</v>
      </c>
      <c r="F37" s="52">
        <v>310.68453849000002</v>
      </c>
      <c r="G37" s="35"/>
      <c r="H37" s="52">
        <v>146.12301762999999</v>
      </c>
      <c r="I37" s="52">
        <v>202.93312727999998</v>
      </c>
      <c r="J37" s="52">
        <v>268.41846002</v>
      </c>
      <c r="K37" s="52">
        <v>327.27764216999998</v>
      </c>
      <c r="L37" s="35"/>
      <c r="M37" s="54">
        <v>5.3408205508540418E-2</v>
      </c>
      <c r="N37" s="35"/>
      <c r="O37" s="52">
        <v>141.51613945</v>
      </c>
      <c r="P37" s="88">
        <v>59.043563730000017</v>
      </c>
      <c r="Q37" s="52">
        <v>57.957358679999999</v>
      </c>
      <c r="R37" s="52">
        <v>52.16747663000001</v>
      </c>
      <c r="S37" s="35"/>
      <c r="T37" s="52">
        <v>146.12301762999999</v>
      </c>
      <c r="U37" s="52">
        <v>56.810109649999987</v>
      </c>
      <c r="V37" s="52">
        <v>65.485332740000018</v>
      </c>
      <c r="W37" s="52">
        <v>58.859182149999981</v>
      </c>
      <c r="X37" s="35"/>
      <c r="Y37" s="54">
        <v>0.12827351354295263</v>
      </c>
    </row>
    <row r="38" spans="2:25" ht="15.75" x14ac:dyDescent="0.25">
      <c r="B38" s="87" t="s">
        <v>173</v>
      </c>
      <c r="C38" s="51">
        <v>113.76157553</v>
      </c>
      <c r="D38" s="52">
        <v>197.28209998</v>
      </c>
      <c r="E38" s="88">
        <v>278.44431910000003</v>
      </c>
      <c r="F38" s="52">
        <v>351.10513416999999</v>
      </c>
      <c r="G38" s="35"/>
      <c r="H38" s="52">
        <v>102.86958803</v>
      </c>
      <c r="I38" s="52">
        <v>210.68730153999999</v>
      </c>
      <c r="J38" s="52">
        <v>305.81796065000003</v>
      </c>
      <c r="K38" s="52">
        <v>389.69996693000002</v>
      </c>
      <c r="L38" s="35"/>
      <c r="M38" s="54">
        <v>0.10992386326459407</v>
      </c>
      <c r="N38" s="35"/>
      <c r="O38" s="52">
        <v>113.76157553</v>
      </c>
      <c r="P38" s="88">
        <v>83.520524449999996</v>
      </c>
      <c r="Q38" s="52">
        <v>81.162219120000032</v>
      </c>
      <c r="R38" s="52">
        <v>72.660815069999956</v>
      </c>
      <c r="S38" s="35"/>
      <c r="T38" s="52">
        <v>102.86958803</v>
      </c>
      <c r="U38" s="52">
        <v>107.81771350999999</v>
      </c>
      <c r="V38" s="52">
        <v>95.130659110000039</v>
      </c>
      <c r="W38" s="52">
        <v>83.882006279999985</v>
      </c>
      <c r="X38" s="35"/>
      <c r="Y38" s="54">
        <v>0.15443249844073123</v>
      </c>
    </row>
    <row r="39" spans="2:25" ht="15.75" x14ac:dyDescent="0.25">
      <c r="B39" s="87" t="s">
        <v>185</v>
      </c>
      <c r="C39" s="51">
        <v>18.2885945835508</v>
      </c>
      <c r="D39" s="52">
        <v>26.031902310575397</v>
      </c>
      <c r="E39" s="88">
        <v>33.151187108069401</v>
      </c>
      <c r="F39" s="52">
        <v>39.770848145427102</v>
      </c>
      <c r="G39" s="35"/>
      <c r="H39" s="52">
        <v>11.776120597020299</v>
      </c>
      <c r="I39" s="52">
        <v>18.069512095913399</v>
      </c>
      <c r="J39" s="52">
        <v>23.337065831824102</v>
      </c>
      <c r="K39" s="52">
        <v>27.215889493047602</v>
      </c>
      <c r="L39" s="35"/>
      <c r="M39" s="54">
        <v>-0.31568244676278256</v>
      </c>
      <c r="N39" s="35"/>
      <c r="O39" s="52">
        <v>18.2885945835508</v>
      </c>
      <c r="P39" s="88">
        <v>7.7433077270245967</v>
      </c>
      <c r="Q39" s="52">
        <v>7.1192847974940037</v>
      </c>
      <c r="R39" s="52">
        <v>6.6196610373577016</v>
      </c>
      <c r="S39" s="35"/>
      <c r="T39" s="52">
        <v>11.776120597020299</v>
      </c>
      <c r="U39" s="52">
        <v>6.2933914988931008</v>
      </c>
      <c r="V39" s="52">
        <v>5.2675537359107025</v>
      </c>
      <c r="W39" s="52">
        <v>3.8788236612234996</v>
      </c>
      <c r="X39" s="35"/>
      <c r="Y39" s="54">
        <v>-0.41404497309853683</v>
      </c>
    </row>
    <row r="40" spans="2:25" ht="15.75" x14ac:dyDescent="0.25">
      <c r="B40" s="87" t="s">
        <v>174</v>
      </c>
      <c r="C40" s="51">
        <v>0</v>
      </c>
      <c r="D40" s="52">
        <v>6.5779555772599601</v>
      </c>
      <c r="E40" s="88">
        <v>23.260044577468701</v>
      </c>
      <c r="F40" s="52">
        <v>43.538605331748499</v>
      </c>
      <c r="G40" s="35"/>
      <c r="H40" s="52">
        <v>14.5719369983549</v>
      </c>
      <c r="I40" s="52">
        <v>29.9491424031864</v>
      </c>
      <c r="J40" s="52">
        <v>44.349694806908701</v>
      </c>
      <c r="K40" s="52">
        <v>61.8859215525137</v>
      </c>
      <c r="L40" s="35"/>
      <c r="M40" s="54">
        <v>0.42140339776539132</v>
      </c>
      <c r="N40" s="35"/>
      <c r="O40" s="52" t="s">
        <v>144</v>
      </c>
      <c r="P40" s="88">
        <v>6.5779555772599601</v>
      </c>
      <c r="Q40" s="52">
        <v>16.682089000208741</v>
      </c>
      <c r="R40" s="52">
        <v>20.278560754279798</v>
      </c>
      <c r="S40" s="35"/>
      <c r="T40" s="52">
        <v>14.5719369983549</v>
      </c>
      <c r="U40" s="52">
        <v>15.3772054048315</v>
      </c>
      <c r="V40" s="52">
        <v>14.400552403722301</v>
      </c>
      <c r="W40" s="52">
        <v>17.536226745604999</v>
      </c>
      <c r="X40" s="35"/>
      <c r="Y40" s="54">
        <v>-0.13523316777281782</v>
      </c>
    </row>
    <row r="41" spans="2:25" ht="15.75" x14ac:dyDescent="0.25">
      <c r="B41" s="89"/>
      <c r="C41" s="67"/>
      <c r="D41" s="68"/>
      <c r="E41" s="90"/>
      <c r="F41" s="68"/>
      <c r="G41" s="35"/>
      <c r="H41" s="68"/>
      <c r="I41" s="68"/>
      <c r="J41" s="68"/>
      <c r="K41" s="68"/>
      <c r="L41" s="35"/>
      <c r="M41" s="61"/>
      <c r="N41" s="35"/>
      <c r="O41" s="68"/>
      <c r="P41" s="90"/>
      <c r="Q41" s="68"/>
      <c r="R41" s="68"/>
      <c r="S41" s="35"/>
      <c r="T41" s="68"/>
      <c r="U41" s="68"/>
      <c r="V41" s="68"/>
      <c r="W41" s="68"/>
      <c r="X41" s="35"/>
      <c r="Y41" s="61"/>
    </row>
    <row r="42" spans="2:25" x14ac:dyDescent="0.25">
      <c r="B42" s="91"/>
    </row>
    <row r="43" spans="2:25" ht="15.75" x14ac:dyDescent="0.25">
      <c r="B43" s="92"/>
      <c r="C43" s="127" t="s">
        <v>187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35"/>
      <c r="O43" s="127" t="s">
        <v>156</v>
      </c>
      <c r="P43" s="128"/>
      <c r="Q43" s="128"/>
      <c r="R43" s="128"/>
      <c r="S43" s="128"/>
      <c r="T43" s="128"/>
      <c r="U43" s="128"/>
      <c r="V43" s="128"/>
      <c r="W43" s="128"/>
      <c r="X43" s="128"/>
      <c r="Y43" s="129"/>
    </row>
    <row r="44" spans="2:25" ht="39.75" customHeight="1" x14ac:dyDescent="0.25">
      <c r="B44" s="76" t="s">
        <v>186</v>
      </c>
      <c r="C44" s="130">
        <v>2017</v>
      </c>
      <c r="D44" s="131"/>
      <c r="E44" s="131"/>
      <c r="F44" s="132"/>
      <c r="G44" s="42"/>
      <c r="H44" s="124">
        <v>2018</v>
      </c>
      <c r="I44" s="125"/>
      <c r="J44" s="125"/>
      <c r="K44" s="126"/>
      <c r="L44" s="77"/>
      <c r="M44" s="133" t="s">
        <v>217</v>
      </c>
      <c r="N44" s="35"/>
      <c r="O44" s="130">
        <v>2017</v>
      </c>
      <c r="P44" s="131"/>
      <c r="Q44" s="131"/>
      <c r="R44" s="132"/>
      <c r="S44" s="42"/>
      <c r="T44" s="124">
        <v>2018</v>
      </c>
      <c r="U44" s="125"/>
      <c r="V44" s="125"/>
      <c r="W44" s="126"/>
      <c r="X44" s="77"/>
      <c r="Y44" s="133" t="s">
        <v>217</v>
      </c>
    </row>
    <row r="45" spans="2:25" ht="15.75" x14ac:dyDescent="0.25">
      <c r="B45" s="78" t="s">
        <v>149</v>
      </c>
      <c r="C45" s="44" t="s">
        <v>188</v>
      </c>
      <c r="D45" s="43" t="s">
        <v>189</v>
      </c>
      <c r="E45" s="79" t="s">
        <v>190</v>
      </c>
      <c r="F45" s="43" t="s">
        <v>191</v>
      </c>
      <c r="G45" s="42"/>
      <c r="H45" s="44" t="s">
        <v>188</v>
      </c>
      <c r="I45" s="43" t="s">
        <v>189</v>
      </c>
      <c r="J45" s="43" t="s">
        <v>190</v>
      </c>
      <c r="K45" s="43" t="s">
        <v>191</v>
      </c>
      <c r="L45" s="42"/>
      <c r="M45" s="134"/>
      <c r="N45" s="35"/>
      <c r="O45" s="44" t="s">
        <v>188</v>
      </c>
      <c r="P45" s="43" t="s">
        <v>189</v>
      </c>
      <c r="Q45" s="79" t="s">
        <v>190</v>
      </c>
      <c r="R45" s="43" t="s">
        <v>191</v>
      </c>
      <c r="S45" s="42"/>
      <c r="T45" s="44" t="s">
        <v>188</v>
      </c>
      <c r="U45" s="43" t="s">
        <v>189</v>
      </c>
      <c r="V45" s="43" t="s">
        <v>190</v>
      </c>
      <c r="W45" s="43" t="s">
        <v>191</v>
      </c>
      <c r="X45" s="42"/>
      <c r="Y45" s="134"/>
    </row>
    <row r="46" spans="2:25" ht="15.75" x14ac:dyDescent="0.25">
      <c r="B46" s="80"/>
      <c r="D46" s="81"/>
      <c r="F46" s="81"/>
      <c r="H46" s="81"/>
      <c r="I46" s="81"/>
      <c r="J46" s="81"/>
      <c r="K46" s="81"/>
      <c r="M46" s="82"/>
      <c r="O46" s="82"/>
      <c r="Q46" s="82"/>
      <c r="R46" s="82"/>
      <c r="T46" s="82"/>
      <c r="U46" s="82"/>
      <c r="V46" s="82"/>
      <c r="W46" s="82"/>
      <c r="Y46" s="82"/>
    </row>
    <row r="47" spans="2:25" ht="15.75" x14ac:dyDescent="0.25">
      <c r="B47" s="80" t="s">
        <v>0</v>
      </c>
      <c r="C47" s="83">
        <v>127.61941330106001</v>
      </c>
      <c r="D47" s="84">
        <v>260.69962371350903</v>
      </c>
      <c r="E47" s="85">
        <v>389.25773623620802</v>
      </c>
      <c r="F47" s="84">
        <v>511.51521523219401</v>
      </c>
      <c r="G47" s="42"/>
      <c r="H47" s="84">
        <v>117.882188479094</v>
      </c>
      <c r="I47" s="84">
        <v>249.86755484470399</v>
      </c>
      <c r="J47" s="84">
        <v>354.00676074223497</v>
      </c>
      <c r="K47" s="84">
        <v>480.58094601453496</v>
      </c>
      <c r="L47" s="42"/>
      <c r="M47" s="86">
        <v>-6.0475755747787373E-2</v>
      </c>
      <c r="N47" s="35"/>
      <c r="O47" s="84">
        <v>127.61941330106001</v>
      </c>
      <c r="P47" s="85">
        <v>133.08021041244902</v>
      </c>
      <c r="Q47" s="84">
        <v>128.55811252269899</v>
      </c>
      <c r="R47" s="84">
        <v>122.25747899598599</v>
      </c>
      <c r="S47" s="42"/>
      <c r="T47" s="84">
        <v>117.882188479094</v>
      </c>
      <c r="U47" s="84">
        <v>131.98536636560999</v>
      </c>
      <c r="V47" s="84">
        <v>104.13920589753099</v>
      </c>
      <c r="W47" s="84">
        <v>126.57418527229999</v>
      </c>
      <c r="X47" s="42"/>
      <c r="Y47" s="86">
        <v>3.5308320699592714E-2</v>
      </c>
    </row>
    <row r="48" spans="2:25" ht="15.75" x14ac:dyDescent="0.25">
      <c r="B48" s="87" t="s">
        <v>176</v>
      </c>
      <c r="C48" s="51">
        <v>127.85734798344399</v>
      </c>
      <c r="D48" s="52">
        <v>260.14344267061301</v>
      </c>
      <c r="E48" s="88">
        <v>389.73990443317501</v>
      </c>
      <c r="F48" s="52">
        <v>515.041475904501</v>
      </c>
      <c r="G48" s="35"/>
      <c r="H48" s="52">
        <v>118.067333862214</v>
      </c>
      <c r="I48" s="52">
        <v>247.50061471043099</v>
      </c>
      <c r="J48" s="52">
        <v>340.74436278109602</v>
      </c>
      <c r="K48" s="52">
        <v>466.70342407016898</v>
      </c>
      <c r="L48" s="35"/>
      <c r="M48" s="54">
        <v>-9.3852736324666133E-2</v>
      </c>
      <c r="N48" s="35"/>
      <c r="O48" s="52">
        <v>127.85734798344399</v>
      </c>
      <c r="P48" s="88">
        <v>132.28609468716903</v>
      </c>
      <c r="Q48" s="52">
        <v>129.596461762562</v>
      </c>
      <c r="R48" s="52">
        <v>125.30157147132599</v>
      </c>
      <c r="S48" s="35"/>
      <c r="T48" s="52">
        <v>118.067333862214</v>
      </c>
      <c r="U48" s="52">
        <v>129.43328084821701</v>
      </c>
      <c r="V48" s="52">
        <v>93.243748070665021</v>
      </c>
      <c r="W48" s="52">
        <v>125.95906128907296</v>
      </c>
      <c r="X48" s="35"/>
      <c r="Y48" s="54">
        <v>5.2472591526710232E-3</v>
      </c>
    </row>
    <row r="49" spans="2:25" ht="15.75" x14ac:dyDescent="0.25">
      <c r="B49" s="87" t="s">
        <v>167</v>
      </c>
      <c r="C49" s="51">
        <v>-0.237934682383347</v>
      </c>
      <c r="D49" s="52">
        <v>0.55618104289372394</v>
      </c>
      <c r="E49" s="88">
        <v>-0.48216819697346303</v>
      </c>
      <c r="F49" s="52">
        <v>-3.5262606723089496</v>
      </c>
      <c r="G49" s="35"/>
      <c r="H49" s="52">
        <v>-0.185145383120631</v>
      </c>
      <c r="I49" s="52">
        <v>2.3669401342744001</v>
      </c>
      <c r="J49" s="52">
        <v>13.2623979611352</v>
      </c>
      <c r="K49" s="52">
        <v>13.8775219443691</v>
      </c>
      <c r="L49" s="35"/>
      <c r="M49" s="54" t="s">
        <v>144</v>
      </c>
      <c r="N49" s="35"/>
      <c r="O49" s="52">
        <v>-0.237934682383347</v>
      </c>
      <c r="P49" s="88">
        <v>0.79411572527707097</v>
      </c>
      <c r="Q49" s="52">
        <v>-1.038349239867187</v>
      </c>
      <c r="R49" s="52">
        <v>-3.0440924753354865</v>
      </c>
      <c r="S49" s="35"/>
      <c r="T49" s="52">
        <v>-0.185145383120631</v>
      </c>
      <c r="U49" s="52">
        <v>2.5520855173950312</v>
      </c>
      <c r="V49" s="52">
        <v>10.895457826860799</v>
      </c>
      <c r="W49" s="52">
        <v>0.61512398323390016</v>
      </c>
      <c r="X49" s="35"/>
      <c r="Y49" s="54">
        <v>-5.9487462012645569</v>
      </c>
    </row>
    <row r="50" spans="2:25" ht="15.75" x14ac:dyDescent="0.25">
      <c r="B50" s="87"/>
      <c r="C50" s="51"/>
      <c r="D50" s="52"/>
      <c r="E50" s="88"/>
      <c r="F50" s="52"/>
      <c r="G50" s="35"/>
      <c r="H50" s="52"/>
      <c r="I50" s="52"/>
      <c r="J50" s="52"/>
      <c r="K50" s="52"/>
      <c r="L50" s="35"/>
      <c r="M50" s="54"/>
      <c r="N50" s="35"/>
      <c r="O50" s="52"/>
      <c r="P50" s="88"/>
      <c r="Q50" s="52"/>
      <c r="R50" s="52"/>
      <c r="S50" s="35"/>
      <c r="T50" s="52"/>
      <c r="U50" s="52"/>
      <c r="V50" s="52"/>
      <c r="W50" s="52"/>
      <c r="X50" s="35"/>
      <c r="Y50" s="54"/>
    </row>
    <row r="51" spans="2:25" ht="15.75" x14ac:dyDescent="0.25">
      <c r="B51" s="80" t="s">
        <v>10</v>
      </c>
      <c r="C51" s="83">
        <v>26.2103203388609</v>
      </c>
      <c r="D51" s="84">
        <v>62.9607443595673</v>
      </c>
      <c r="E51" s="85">
        <v>85.973405417480407</v>
      </c>
      <c r="F51" s="84">
        <v>125.377345773614</v>
      </c>
      <c r="G51" s="42"/>
      <c r="H51" s="84">
        <v>14.506387359005</v>
      </c>
      <c r="I51" s="84">
        <v>29.955397693006798</v>
      </c>
      <c r="J51" s="84">
        <v>39.1642931619932</v>
      </c>
      <c r="K51" s="84">
        <v>54.143833074286796</v>
      </c>
      <c r="L51" s="42"/>
      <c r="M51" s="86">
        <v>-0.56815298058669295</v>
      </c>
      <c r="N51" s="35"/>
      <c r="O51" s="84">
        <v>26.2103203388609</v>
      </c>
      <c r="P51" s="85">
        <v>36.750424020706404</v>
      </c>
      <c r="Q51" s="84">
        <v>23.012661057913107</v>
      </c>
      <c r="R51" s="84">
        <v>39.403940356133589</v>
      </c>
      <c r="S51" s="42"/>
      <c r="T51" s="84">
        <v>14.506387359005</v>
      </c>
      <c r="U51" s="84">
        <v>15.449010334001798</v>
      </c>
      <c r="V51" s="84">
        <v>9.2088954689864018</v>
      </c>
      <c r="W51" s="84">
        <v>14.979539912293596</v>
      </c>
      <c r="X51" s="42"/>
      <c r="Y51" s="86">
        <v>-0.61984665043880838</v>
      </c>
    </row>
    <row r="52" spans="2:25" ht="15.75" x14ac:dyDescent="0.25">
      <c r="B52" s="80"/>
      <c r="C52" s="51"/>
      <c r="D52" s="52"/>
      <c r="E52" s="88"/>
      <c r="F52" s="52"/>
      <c r="G52" s="35"/>
      <c r="H52" s="52"/>
      <c r="I52" s="52"/>
      <c r="J52" s="52"/>
      <c r="K52" s="52"/>
      <c r="L52" s="35"/>
      <c r="M52" s="54"/>
      <c r="N52" s="35"/>
      <c r="O52" s="52"/>
      <c r="P52" s="88"/>
      <c r="Q52" s="52"/>
      <c r="R52" s="52"/>
      <c r="S52" s="35"/>
      <c r="T52" s="52"/>
      <c r="U52" s="52"/>
      <c r="V52" s="52"/>
      <c r="W52" s="52"/>
      <c r="X52" s="35"/>
      <c r="Y52" s="54"/>
    </row>
    <row r="53" spans="2:25" ht="15.75" x14ac:dyDescent="0.25">
      <c r="B53" s="80" t="s">
        <v>11</v>
      </c>
      <c r="C53" s="83">
        <v>4.6130226189961006</v>
      </c>
      <c r="D53" s="84">
        <v>17.1623527596612</v>
      </c>
      <c r="E53" s="85">
        <v>23.841850310462601</v>
      </c>
      <c r="F53" s="84">
        <v>33.778270336300999</v>
      </c>
      <c r="G53" s="42"/>
      <c r="H53" s="84">
        <v>9.869388967795599</v>
      </c>
      <c r="I53" s="84">
        <v>24.1492145241061</v>
      </c>
      <c r="J53" s="84">
        <v>35.325500011227803</v>
      </c>
      <c r="K53" s="84">
        <v>43.665907344837301</v>
      </c>
      <c r="L53" s="42"/>
      <c r="M53" s="86">
        <v>0.29272182708272682</v>
      </c>
      <c r="N53" s="35"/>
      <c r="O53" s="84">
        <v>4.6130226189961006</v>
      </c>
      <c r="P53" s="85">
        <v>12.549330140665099</v>
      </c>
      <c r="Q53" s="84">
        <v>6.6794975508014005</v>
      </c>
      <c r="R53" s="84">
        <v>9.9364200258383981</v>
      </c>
      <c r="S53" s="42"/>
      <c r="T53" s="84">
        <v>9.869388967795599</v>
      </c>
      <c r="U53" s="84">
        <v>14.279825556310501</v>
      </c>
      <c r="V53" s="84">
        <v>11.176285487121703</v>
      </c>
      <c r="W53" s="84">
        <v>8.3404073336094982</v>
      </c>
      <c r="X53" s="42"/>
      <c r="Y53" s="86">
        <v>-0.16062250670550074</v>
      </c>
    </row>
    <row r="54" spans="2:25" ht="15.75" x14ac:dyDescent="0.25">
      <c r="B54" s="87" t="s">
        <v>177</v>
      </c>
      <c r="C54" s="51">
        <v>-2.2505965922933702</v>
      </c>
      <c r="D54" s="52">
        <v>2.31201878165214</v>
      </c>
      <c r="E54" s="88">
        <v>3.0122775893439</v>
      </c>
      <c r="F54" s="52">
        <v>5.4218849352305396</v>
      </c>
      <c r="G54" s="35"/>
      <c r="H54" s="52">
        <v>3.2588278208589601</v>
      </c>
      <c r="I54" s="52">
        <v>10.776253958450299</v>
      </c>
      <c r="J54" s="52">
        <v>15.823843637464702</v>
      </c>
      <c r="K54" s="52">
        <v>18.031793970607801</v>
      </c>
      <c r="L54" s="35"/>
      <c r="M54" s="54" t="s">
        <v>144</v>
      </c>
      <c r="N54" s="35"/>
      <c r="O54" s="52">
        <v>-2.2505965922933702</v>
      </c>
      <c r="P54" s="88">
        <v>4.5626153739455102</v>
      </c>
      <c r="Q54" s="52">
        <v>0.70025880769175997</v>
      </c>
      <c r="R54" s="52">
        <v>2.4096073458866396</v>
      </c>
      <c r="S54" s="35"/>
      <c r="T54" s="52">
        <v>3.2588278208589601</v>
      </c>
      <c r="U54" s="52">
        <v>7.5174261375913396</v>
      </c>
      <c r="V54" s="52">
        <v>5.0475896790144024</v>
      </c>
      <c r="W54" s="52">
        <v>2.2079503331430992</v>
      </c>
      <c r="X54" s="35"/>
      <c r="Y54" s="54">
        <v>-8.3688744179744631E-2</v>
      </c>
    </row>
    <row r="55" spans="2:25" ht="15.75" x14ac:dyDescent="0.25">
      <c r="B55" s="87" t="s">
        <v>178</v>
      </c>
      <c r="C55" s="51">
        <v>2.6407387104112598</v>
      </c>
      <c r="D55" s="52">
        <v>5.0991988803820201</v>
      </c>
      <c r="E55" s="88">
        <v>7.6097419335671406</v>
      </c>
      <c r="F55" s="52">
        <v>9.9903148694087101</v>
      </c>
      <c r="G55" s="35"/>
      <c r="H55" s="52">
        <v>2.2573742165897204</v>
      </c>
      <c r="I55" s="52">
        <v>4.3052522448240902</v>
      </c>
      <c r="J55" s="52">
        <v>5.9860452018560402</v>
      </c>
      <c r="K55" s="52">
        <v>4.2227029893313004</v>
      </c>
      <c r="L55" s="35"/>
      <c r="M55" s="54">
        <v>-0.57732033028692453</v>
      </c>
      <c r="N55" s="35"/>
      <c r="O55" s="52">
        <v>2.6407387104112598</v>
      </c>
      <c r="P55" s="88">
        <v>2.4584601699707602</v>
      </c>
      <c r="Q55" s="52">
        <v>2.5105430531851205</v>
      </c>
      <c r="R55" s="52">
        <v>2.3805729358415695</v>
      </c>
      <c r="S55" s="35"/>
      <c r="T55" s="52">
        <v>2.2573742165897204</v>
      </c>
      <c r="U55" s="52">
        <v>2.0478780282343698</v>
      </c>
      <c r="V55" s="52">
        <v>1.68079295703195</v>
      </c>
      <c r="W55" s="52">
        <v>-1.7633422125247096</v>
      </c>
      <c r="X55" s="35"/>
      <c r="Y55" s="54">
        <v>-1.740721775828028</v>
      </c>
    </row>
    <row r="56" spans="2:25" ht="15.75" x14ac:dyDescent="0.25">
      <c r="B56" s="87" t="s">
        <v>179</v>
      </c>
      <c r="C56" s="51">
        <v>1.3837930213743501</v>
      </c>
      <c r="D56" s="52">
        <v>4.2096282103174998</v>
      </c>
      <c r="E56" s="88">
        <v>5.3803958714163702</v>
      </c>
      <c r="F56" s="52">
        <v>9.0803261727758908</v>
      </c>
      <c r="G56" s="35"/>
      <c r="H56" s="52">
        <v>1.8050029703600901</v>
      </c>
      <c r="I56" s="52">
        <v>4.1344713551756005</v>
      </c>
      <c r="J56" s="52">
        <v>5.2735553452711601</v>
      </c>
      <c r="K56" s="52">
        <v>9.3443800815687901</v>
      </c>
      <c r="L56" s="35"/>
      <c r="M56" s="54">
        <v>2.9079782352375228E-2</v>
      </c>
      <c r="N56" s="35"/>
      <c r="O56" s="52">
        <v>1.3837930213743501</v>
      </c>
      <c r="P56" s="88">
        <v>2.8258351889431497</v>
      </c>
      <c r="Q56" s="52">
        <v>1.1707676610988704</v>
      </c>
      <c r="R56" s="52">
        <v>3.6999303013595206</v>
      </c>
      <c r="S56" s="35"/>
      <c r="T56" s="52">
        <v>1.8050029703600901</v>
      </c>
      <c r="U56" s="52">
        <v>2.3294683848155104</v>
      </c>
      <c r="V56" s="52">
        <v>1.1390839900955596</v>
      </c>
      <c r="W56" s="52">
        <v>4.07082473629763</v>
      </c>
      <c r="X56" s="35"/>
      <c r="Y56" s="54">
        <v>0.10024362750882795</v>
      </c>
    </row>
    <row r="57" spans="2:25" ht="15.75" x14ac:dyDescent="0.25">
      <c r="B57" s="87" t="s">
        <v>168</v>
      </c>
      <c r="C57" s="51">
        <v>1.9401823064152</v>
      </c>
      <c r="D57" s="52">
        <v>3.6880094108391499</v>
      </c>
      <c r="E57" s="88">
        <v>4.9629252724286399</v>
      </c>
      <c r="F57" s="52">
        <v>5.0252381766314</v>
      </c>
      <c r="G57" s="35"/>
      <c r="H57" s="52">
        <v>1.16207102468515</v>
      </c>
      <c r="I57" s="52">
        <v>2.3999612328114601</v>
      </c>
      <c r="J57" s="52">
        <v>3.7281845766716701</v>
      </c>
      <c r="K57" s="52">
        <v>5.6676292925977299</v>
      </c>
      <c r="L57" s="35"/>
      <c r="M57" s="54">
        <v>0.12783296898316329</v>
      </c>
      <c r="N57" s="35"/>
      <c r="O57" s="52">
        <v>1.9401823064152</v>
      </c>
      <c r="P57" s="88">
        <v>1.74782710442395</v>
      </c>
      <c r="Q57" s="52">
        <v>1.27491586158949</v>
      </c>
      <c r="R57" s="52">
        <v>6.2312904202760144E-2</v>
      </c>
      <c r="S57" s="35"/>
      <c r="T57" s="52">
        <v>1.16207102468515</v>
      </c>
      <c r="U57" s="52">
        <v>1.2378902081263101</v>
      </c>
      <c r="V57" s="52">
        <v>1.32822334386021</v>
      </c>
      <c r="W57" s="52">
        <v>1.9394447159260699</v>
      </c>
      <c r="X57" s="35"/>
      <c r="Y57" s="54" t="s">
        <v>144</v>
      </c>
    </row>
    <row r="58" spans="2:25" ht="15.75" x14ac:dyDescent="0.25">
      <c r="B58" s="80"/>
      <c r="C58" s="51"/>
      <c r="D58" s="52"/>
      <c r="E58" s="88"/>
      <c r="F58" s="52"/>
      <c r="G58" s="35"/>
      <c r="H58" s="52"/>
      <c r="I58" s="52"/>
      <c r="J58" s="52"/>
      <c r="K58" s="52"/>
      <c r="L58" s="35"/>
      <c r="M58" s="54"/>
      <c r="N58" s="35"/>
      <c r="O58" s="52"/>
      <c r="P58" s="88"/>
      <c r="Q58" s="52"/>
      <c r="R58" s="52"/>
      <c r="S58" s="35"/>
      <c r="T58" s="52"/>
      <c r="U58" s="52"/>
      <c r="V58" s="52"/>
      <c r="W58" s="52"/>
      <c r="X58" s="35"/>
      <c r="Y58" s="54"/>
    </row>
    <row r="59" spans="2:25" ht="15.75" x14ac:dyDescent="0.25">
      <c r="B59" s="80" t="s">
        <v>12</v>
      </c>
      <c r="C59" s="83">
        <v>15.6301726837563</v>
      </c>
      <c r="D59" s="84">
        <v>34.695808027868402</v>
      </c>
      <c r="E59" s="85">
        <v>46.894034328683901</v>
      </c>
      <c r="F59" s="84">
        <v>70.212683430929005</v>
      </c>
      <c r="G59" s="42"/>
      <c r="H59" s="84">
        <v>13.8041768883692</v>
      </c>
      <c r="I59" s="84">
        <v>28.773052233959</v>
      </c>
      <c r="J59" s="84">
        <v>60.206932931343502</v>
      </c>
      <c r="K59" s="84">
        <v>59.123707014484303</v>
      </c>
      <c r="L59" s="42"/>
      <c r="M59" s="86">
        <v>-0.15793409216944923</v>
      </c>
      <c r="N59" s="35"/>
      <c r="O59" s="84">
        <v>15.6301726837563</v>
      </c>
      <c r="P59" s="85">
        <v>19.065635344112103</v>
      </c>
      <c r="Q59" s="84">
        <v>12.198226300815499</v>
      </c>
      <c r="R59" s="84">
        <v>23.318649102245104</v>
      </c>
      <c r="S59" s="42"/>
      <c r="T59" s="84">
        <v>13.8041768883692</v>
      </c>
      <c r="U59" s="84">
        <v>14.968875345589799</v>
      </c>
      <c r="V59" s="84">
        <v>31.433880697384502</v>
      </c>
      <c r="W59" s="84">
        <v>-1.0832259168591989</v>
      </c>
      <c r="X59" s="42"/>
      <c r="Y59" s="86">
        <v>-1.0464532019890855</v>
      </c>
    </row>
    <row r="60" spans="2:25" ht="15.75" x14ac:dyDescent="0.25">
      <c r="B60" s="87" t="s">
        <v>169</v>
      </c>
      <c r="C60" s="51">
        <v>4.8019443221286604</v>
      </c>
      <c r="D60" s="52">
        <v>10.4154323319102</v>
      </c>
      <c r="E60" s="88">
        <v>10.146585718017201</v>
      </c>
      <c r="F60" s="52">
        <v>13.1999781877948</v>
      </c>
      <c r="G60" s="35"/>
      <c r="H60" s="52">
        <v>0.530695647596229</v>
      </c>
      <c r="I60" s="52">
        <v>1.93657052787981</v>
      </c>
      <c r="J60" s="52">
        <v>-3.8803839161367302</v>
      </c>
      <c r="K60" s="52">
        <v>-9.7788311843129101</v>
      </c>
      <c r="L60" s="35"/>
      <c r="M60" s="54">
        <v>-1.7408217684294955</v>
      </c>
      <c r="N60" s="35"/>
      <c r="O60" s="52">
        <v>4.8019443221286604</v>
      </c>
      <c r="P60" s="88">
        <v>5.6134880097815394</v>
      </c>
      <c r="Q60" s="52">
        <v>-0.26884661389299858</v>
      </c>
      <c r="R60" s="52">
        <v>3.0533924697775987</v>
      </c>
      <c r="S60" s="35"/>
      <c r="T60" s="52">
        <v>0.530695647596229</v>
      </c>
      <c r="U60" s="52">
        <v>1.405874880283581</v>
      </c>
      <c r="V60" s="52">
        <v>-5.8169544440165399</v>
      </c>
      <c r="W60" s="52">
        <v>-5.8984472681761799</v>
      </c>
      <c r="X60" s="35"/>
      <c r="Y60" s="54" t="s">
        <v>144</v>
      </c>
    </row>
    <row r="61" spans="2:25" ht="15.75" x14ac:dyDescent="0.25">
      <c r="B61" s="87" t="s">
        <v>180</v>
      </c>
      <c r="C61" s="51">
        <v>6.7939747825558197</v>
      </c>
      <c r="D61" s="52">
        <v>17.7025818362082</v>
      </c>
      <c r="E61" s="88">
        <v>25.8204709909323</v>
      </c>
      <c r="F61" s="52">
        <v>34.7853444700267</v>
      </c>
      <c r="G61" s="35"/>
      <c r="H61" s="52">
        <v>5.13424399101386</v>
      </c>
      <c r="I61" s="52">
        <v>12.587195048970999</v>
      </c>
      <c r="J61" s="52">
        <v>20.209402640769301</v>
      </c>
      <c r="K61" s="52">
        <v>31.3534107365018</v>
      </c>
      <c r="L61" s="35"/>
      <c r="M61" s="54">
        <v>-9.8660334856884233E-2</v>
      </c>
      <c r="N61" s="35"/>
      <c r="O61" s="52">
        <v>6.7939747825558197</v>
      </c>
      <c r="P61" s="88">
        <v>10.90860705365238</v>
      </c>
      <c r="Q61" s="52">
        <v>8.1178891547241001</v>
      </c>
      <c r="R61" s="52">
        <v>8.9648734790944005</v>
      </c>
      <c r="S61" s="35"/>
      <c r="T61" s="52">
        <v>5.13424399101386</v>
      </c>
      <c r="U61" s="52">
        <v>7.4529510579571392</v>
      </c>
      <c r="V61" s="52">
        <v>7.6222075917983023</v>
      </c>
      <c r="W61" s="52">
        <v>11.144008095732499</v>
      </c>
      <c r="X61" s="35"/>
      <c r="Y61" s="54">
        <v>0.24307477642821421</v>
      </c>
    </row>
    <row r="62" spans="2:25" ht="15.75" x14ac:dyDescent="0.25">
      <c r="B62" s="87" t="s">
        <v>170</v>
      </c>
      <c r="C62" s="51">
        <v>2.5688637843567097</v>
      </c>
      <c r="D62" s="52">
        <v>4.2814917053957799</v>
      </c>
      <c r="E62" s="88">
        <v>7.4793350346549294</v>
      </c>
      <c r="F62" s="52">
        <v>11.574855788970401</v>
      </c>
      <c r="G62" s="35"/>
      <c r="H62" s="52">
        <v>3.9026249789930598</v>
      </c>
      <c r="I62" s="52">
        <v>8.3657575239525102</v>
      </c>
      <c r="J62" s="52">
        <v>12.208986044921199</v>
      </c>
      <c r="K62" s="52">
        <v>0.54847181572784909</v>
      </c>
      <c r="L62" s="35"/>
      <c r="M62" s="54">
        <v>-0.95261523549602367</v>
      </c>
      <c r="N62" s="35"/>
      <c r="O62" s="52">
        <v>2.5688637843567097</v>
      </c>
      <c r="P62" s="88">
        <v>1.7126279210390702</v>
      </c>
      <c r="Q62" s="52">
        <v>3.1978433292591495</v>
      </c>
      <c r="R62" s="52">
        <v>4.0955207543154719</v>
      </c>
      <c r="S62" s="35"/>
      <c r="T62" s="52">
        <v>3.9026249789930598</v>
      </c>
      <c r="U62" s="52">
        <v>4.4631325449594499</v>
      </c>
      <c r="V62" s="52">
        <v>3.8432285209686885</v>
      </c>
      <c r="W62" s="52">
        <v>-11.66051422919335</v>
      </c>
      <c r="X62" s="35"/>
      <c r="Y62" s="54" t="s">
        <v>144</v>
      </c>
    </row>
    <row r="63" spans="2:25" ht="15.75" x14ac:dyDescent="0.25">
      <c r="B63" s="87" t="s">
        <v>171</v>
      </c>
      <c r="C63" s="51">
        <v>-0.7019210026573931</v>
      </c>
      <c r="D63" s="52">
        <v>-2.8804498101143898</v>
      </c>
      <c r="E63" s="88">
        <v>-2.8693420407241703</v>
      </c>
      <c r="F63" s="52">
        <v>0.92249157287286898</v>
      </c>
      <c r="G63" s="35"/>
      <c r="H63" s="52">
        <v>2.7417085260089697</v>
      </c>
      <c r="I63" s="52">
        <v>3.2763922116578001</v>
      </c>
      <c r="J63" s="52">
        <v>28.0926201089306</v>
      </c>
      <c r="K63" s="52">
        <v>32.137354415318399</v>
      </c>
      <c r="L63" s="35"/>
      <c r="M63" s="54" t="s">
        <v>144</v>
      </c>
      <c r="N63" s="35"/>
      <c r="O63" s="52">
        <v>-0.7019210026573931</v>
      </c>
      <c r="P63" s="88">
        <v>-2.1785288074569968</v>
      </c>
      <c r="Q63" s="52">
        <v>1.1107769390219513E-2</v>
      </c>
      <c r="R63" s="52">
        <v>3.7918336135970394</v>
      </c>
      <c r="S63" s="35"/>
      <c r="T63" s="52">
        <v>2.7417085260089697</v>
      </c>
      <c r="U63" s="52">
        <v>0.5346836856488304</v>
      </c>
      <c r="V63" s="52">
        <v>24.8162278972728</v>
      </c>
      <c r="W63" s="52">
        <v>4.0447343063877987</v>
      </c>
      <c r="X63" s="35"/>
      <c r="Y63" s="54">
        <v>6.6696147184277604E-2</v>
      </c>
    </row>
    <row r="64" spans="2:25" ht="15.75" x14ac:dyDescent="0.25">
      <c r="B64" s="87"/>
      <c r="C64" s="51"/>
      <c r="D64" s="52"/>
      <c r="E64" s="88"/>
      <c r="F64" s="52"/>
      <c r="G64" s="35"/>
      <c r="H64" s="52"/>
      <c r="I64" s="52"/>
      <c r="J64" s="52"/>
      <c r="K64" s="52"/>
      <c r="L64" s="35"/>
      <c r="M64" s="54"/>
      <c r="N64" s="35"/>
      <c r="O64" s="52"/>
      <c r="P64" s="88"/>
      <c r="Q64" s="52"/>
      <c r="R64" s="52"/>
      <c r="S64" s="35"/>
      <c r="T64" s="52"/>
      <c r="U64" s="52"/>
      <c r="V64" s="52"/>
      <c r="W64" s="52"/>
      <c r="X64" s="35"/>
      <c r="Y64" s="54"/>
    </row>
    <row r="65" spans="2:25" ht="15.75" x14ac:dyDescent="0.25">
      <c r="B65" s="80" t="s">
        <v>9</v>
      </c>
      <c r="C65" s="83">
        <v>15.863393876783901</v>
      </c>
      <c r="D65" s="84">
        <v>32.277178091533898</v>
      </c>
      <c r="E65" s="85">
        <v>21.318845299274599</v>
      </c>
      <c r="F65" s="84">
        <v>48.685105725769304</v>
      </c>
      <c r="G65" s="42"/>
      <c r="H65" s="84">
        <v>-4.1933765991536598</v>
      </c>
      <c r="I65" s="84">
        <v>4.2908152673846498</v>
      </c>
      <c r="J65" s="84">
        <v>21.028268792470602</v>
      </c>
      <c r="K65" s="84">
        <v>34.982198364199299</v>
      </c>
      <c r="L65" s="42"/>
      <c r="M65" s="86">
        <v>-0.28145994873165037</v>
      </c>
      <c r="N65" s="35"/>
      <c r="O65" s="84">
        <v>15.863393876783901</v>
      </c>
      <c r="P65" s="85">
        <v>16.413784214749995</v>
      </c>
      <c r="Q65" s="84">
        <v>-10.958332792259299</v>
      </c>
      <c r="R65" s="84">
        <v>27.366260426494705</v>
      </c>
      <c r="S65" s="42"/>
      <c r="T65" s="84">
        <v>-4.1933765991536598</v>
      </c>
      <c r="U65" s="84">
        <v>8.4841918665383105</v>
      </c>
      <c r="V65" s="84">
        <v>16.737453525085954</v>
      </c>
      <c r="W65" s="84">
        <v>13.953929571728697</v>
      </c>
      <c r="X65" s="42"/>
      <c r="Y65" s="86">
        <v>-0.49010462685580636</v>
      </c>
    </row>
    <row r="66" spans="2:25" ht="15.75" x14ac:dyDescent="0.25">
      <c r="B66" s="87" t="s">
        <v>181</v>
      </c>
      <c r="C66" s="51">
        <v>12.270397029353401</v>
      </c>
      <c r="D66" s="52">
        <v>22.541326847939903</v>
      </c>
      <c r="E66" s="88">
        <v>37.044251190016006</v>
      </c>
      <c r="F66" s="52">
        <v>65.601436661098091</v>
      </c>
      <c r="G66" s="35"/>
      <c r="H66" s="52">
        <v>-6.99613811704151</v>
      </c>
      <c r="I66" s="52">
        <v>-2.08117937935583</v>
      </c>
      <c r="J66" s="52">
        <v>10.214198168293001</v>
      </c>
      <c r="K66" s="52">
        <v>8.1975539003908189</v>
      </c>
      <c r="L66" s="35"/>
      <c r="M66" s="54">
        <v>-0.87504002476744547</v>
      </c>
      <c r="N66" s="35"/>
      <c r="O66" s="52">
        <v>12.270397029353401</v>
      </c>
      <c r="P66" s="88">
        <v>10.270929818586502</v>
      </c>
      <c r="Q66" s="52">
        <v>14.502924342076103</v>
      </c>
      <c r="R66" s="52">
        <v>28.557185471082086</v>
      </c>
      <c r="S66" s="35"/>
      <c r="T66" s="52">
        <v>-6.99613811704151</v>
      </c>
      <c r="U66" s="52">
        <v>4.91495873768568</v>
      </c>
      <c r="V66" s="52">
        <v>12.29537754764883</v>
      </c>
      <c r="W66" s="52">
        <v>-2.0166442679018814</v>
      </c>
      <c r="X66" s="35"/>
      <c r="Y66" s="54">
        <v>-1.0706177529275076</v>
      </c>
    </row>
    <row r="67" spans="2:25" ht="15.75" x14ac:dyDescent="0.25">
      <c r="B67" s="87" t="s">
        <v>172</v>
      </c>
      <c r="C67" s="51">
        <v>3.59299684743088</v>
      </c>
      <c r="D67" s="52">
        <v>9.7358512435919895</v>
      </c>
      <c r="E67" s="88">
        <v>-15.725405890741101</v>
      </c>
      <c r="F67" s="52">
        <v>-16.916330935324002</v>
      </c>
      <c r="G67" s="35"/>
      <c r="H67" s="52">
        <v>2.8027615178873204</v>
      </c>
      <c r="I67" s="52">
        <v>6.3719946467395205</v>
      </c>
      <c r="J67" s="52">
        <v>10.8140706241809</v>
      </c>
      <c r="K67" s="52">
        <v>26.78464446381</v>
      </c>
      <c r="L67" s="35"/>
      <c r="M67" s="54" t="s">
        <v>144</v>
      </c>
      <c r="N67" s="35"/>
      <c r="O67" s="52">
        <v>3.59299684743088</v>
      </c>
      <c r="P67" s="88">
        <v>6.1428543961611091</v>
      </c>
      <c r="Q67" s="52">
        <v>-25.461257134333088</v>
      </c>
      <c r="R67" s="52">
        <v>-1.1909250445829009</v>
      </c>
      <c r="S67" s="35"/>
      <c r="T67" s="52">
        <v>2.8027615178873204</v>
      </c>
      <c r="U67" s="52">
        <v>3.5692331288522001</v>
      </c>
      <c r="V67" s="52">
        <v>4.4420759774413794</v>
      </c>
      <c r="W67" s="52">
        <v>15.9705738396291</v>
      </c>
      <c r="X67" s="35"/>
      <c r="Y67" s="54" t="s">
        <v>144</v>
      </c>
    </row>
    <row r="68" spans="2:25" ht="15.75" x14ac:dyDescent="0.25">
      <c r="B68" s="87"/>
      <c r="C68" s="51"/>
      <c r="D68" s="52"/>
      <c r="E68" s="88"/>
      <c r="F68" s="52"/>
      <c r="G68" s="35"/>
      <c r="H68" s="52"/>
      <c r="I68" s="52"/>
      <c r="J68" s="52"/>
      <c r="K68" s="52"/>
      <c r="L68" s="35"/>
      <c r="M68" s="54"/>
      <c r="N68" s="35"/>
      <c r="O68" s="52"/>
      <c r="P68" s="88"/>
      <c r="Q68" s="52"/>
      <c r="R68" s="52"/>
      <c r="S68" s="35"/>
      <c r="T68" s="52"/>
      <c r="U68" s="52"/>
      <c r="V68" s="52"/>
      <c r="W68" s="52"/>
      <c r="X68" s="35"/>
      <c r="Y68" s="54"/>
    </row>
    <row r="69" spans="2:25" ht="15.75" x14ac:dyDescent="0.25">
      <c r="B69" s="80" t="s">
        <v>163</v>
      </c>
      <c r="C69" s="83">
        <v>8.5135360458078591</v>
      </c>
      <c r="D69" s="84">
        <v>21.516393964742299</v>
      </c>
      <c r="E69" s="85">
        <v>29.223622780648597</v>
      </c>
      <c r="F69" s="84">
        <v>39.317322967575301</v>
      </c>
      <c r="G69" s="42"/>
      <c r="H69" s="84">
        <v>4.3187581150137699</v>
      </c>
      <c r="I69" s="84">
        <v>10.3280688949232</v>
      </c>
      <c r="J69" s="84">
        <v>16.601513072759698</v>
      </c>
      <c r="K69" s="84">
        <v>12.4511739542613</v>
      </c>
      <c r="L69" s="42"/>
      <c r="M69" s="86">
        <v>-0.68331582583764183</v>
      </c>
      <c r="N69" s="35"/>
      <c r="O69" s="84">
        <v>8.5135360458078591</v>
      </c>
      <c r="P69" s="85">
        <v>13.00285791893444</v>
      </c>
      <c r="Q69" s="84">
        <v>7.7072288159062978</v>
      </c>
      <c r="R69" s="84">
        <v>10.093700186926704</v>
      </c>
      <c r="S69" s="42"/>
      <c r="T69" s="84">
        <v>4.3187581150137699</v>
      </c>
      <c r="U69" s="84">
        <v>6.0093107799094305</v>
      </c>
      <c r="V69" s="84">
        <v>6.2734441778364971</v>
      </c>
      <c r="W69" s="84">
        <v>-4.1503391184983975</v>
      </c>
      <c r="X69" s="42"/>
      <c r="Y69" s="86">
        <v>-1.4111811369109111</v>
      </c>
    </row>
    <row r="70" spans="2:25" ht="15.75" x14ac:dyDescent="0.25">
      <c r="B70" s="87" t="s">
        <v>182</v>
      </c>
      <c r="C70" s="51">
        <v>13.9805082601062</v>
      </c>
      <c r="D70" s="52">
        <v>27.259148917256599</v>
      </c>
      <c r="E70" s="88">
        <v>39.233119057826499</v>
      </c>
      <c r="F70" s="52">
        <v>48.439448858267802</v>
      </c>
      <c r="G70" s="35"/>
      <c r="H70" s="52">
        <v>4.6726278848979099</v>
      </c>
      <c r="I70" s="52">
        <v>8.7709793078935903</v>
      </c>
      <c r="J70" s="52">
        <v>20.676251770976503</v>
      </c>
      <c r="K70" s="52">
        <v>14.230790795676599</v>
      </c>
      <c r="L70" s="35"/>
      <c r="M70" s="54">
        <v>-0.70621484903109832</v>
      </c>
      <c r="N70" s="35"/>
      <c r="O70" s="52">
        <v>13.9805082601062</v>
      </c>
      <c r="P70" s="88">
        <v>13.278640657150399</v>
      </c>
      <c r="Q70" s="52">
        <v>11.9739701405699</v>
      </c>
      <c r="R70" s="52">
        <v>9.2063298004413028</v>
      </c>
      <c r="S70" s="35"/>
      <c r="T70" s="52">
        <v>4.6726278848979099</v>
      </c>
      <c r="U70" s="52">
        <v>4.0983514229956803</v>
      </c>
      <c r="V70" s="52">
        <v>11.905272463082913</v>
      </c>
      <c r="W70" s="52">
        <v>-6.4454609752999037</v>
      </c>
      <c r="X70" s="35"/>
      <c r="Y70" s="54">
        <v>-1.700111892036601</v>
      </c>
    </row>
    <row r="71" spans="2:25" ht="15.75" x14ac:dyDescent="0.25">
      <c r="B71" s="87" t="s">
        <v>183</v>
      </c>
      <c r="C71" s="51">
        <v>-5.7847168717217503</v>
      </c>
      <c r="D71" s="52">
        <v>-6.9732521588853098</v>
      </c>
      <c r="E71" s="88">
        <v>-11.376109280107999</v>
      </c>
      <c r="F71" s="52">
        <v>-13.9013700398928</v>
      </c>
      <c r="G71" s="35"/>
      <c r="H71" s="52">
        <v>-1.907645761023</v>
      </c>
      <c r="I71" s="52">
        <v>-0.95084391084546993</v>
      </c>
      <c r="J71" s="52">
        <v>-5.6280972483702696</v>
      </c>
      <c r="K71" s="52">
        <v>-3.9277718132967898</v>
      </c>
      <c r="L71" s="35"/>
      <c r="M71" s="54">
        <v>2.5392509291991261</v>
      </c>
      <c r="N71" s="35"/>
      <c r="O71" s="52">
        <v>-5.7847168717217503</v>
      </c>
      <c r="P71" s="88">
        <v>-1.1885352871635595</v>
      </c>
      <c r="Q71" s="52">
        <v>-4.4028571212226888</v>
      </c>
      <c r="R71" s="52">
        <v>-2.5252607597848016</v>
      </c>
      <c r="S71" s="35"/>
      <c r="T71" s="52">
        <v>-1.907645761023</v>
      </c>
      <c r="U71" s="52">
        <v>0.95680185017753006</v>
      </c>
      <c r="V71" s="52">
        <v>-4.6772533375247995</v>
      </c>
      <c r="W71" s="52">
        <v>1.7003254350734798</v>
      </c>
      <c r="X71" s="35"/>
      <c r="Y71" s="54">
        <v>-2.4851631974061905</v>
      </c>
    </row>
    <row r="72" spans="2:25" ht="15.75" x14ac:dyDescent="0.25">
      <c r="B72" s="87" t="s">
        <v>184</v>
      </c>
      <c r="C72" s="51">
        <v>0.34077838657609799</v>
      </c>
      <c r="D72" s="52">
        <v>1.2955038126275</v>
      </c>
      <c r="E72" s="88">
        <v>0.94423379872437707</v>
      </c>
      <c r="F72" s="52">
        <v>2.7087608361701698</v>
      </c>
      <c r="G72" s="35"/>
      <c r="H72" s="52">
        <v>0.75242913943178302</v>
      </c>
      <c r="I72" s="52">
        <v>1.0812943304249099</v>
      </c>
      <c r="J72" s="52">
        <v>0.78613416527360502</v>
      </c>
      <c r="K72" s="52">
        <v>2.71031160222191</v>
      </c>
      <c r="L72" s="35"/>
      <c r="M72" s="54">
        <v>5.7250017463069303E-4</v>
      </c>
      <c r="N72" s="35"/>
      <c r="O72" s="52">
        <v>0.34077838657609799</v>
      </c>
      <c r="P72" s="88">
        <v>0.95472542605140198</v>
      </c>
      <c r="Q72" s="52">
        <v>-0.35127001390312296</v>
      </c>
      <c r="R72" s="52">
        <v>1.7645270374457929</v>
      </c>
      <c r="S72" s="35"/>
      <c r="T72" s="52">
        <v>0.75242913943178302</v>
      </c>
      <c r="U72" s="52">
        <v>0.32886519099312683</v>
      </c>
      <c r="V72" s="52">
        <v>-0.29516016515130483</v>
      </c>
      <c r="W72" s="52">
        <v>1.9241774369483049</v>
      </c>
      <c r="X72" s="35"/>
      <c r="Y72" s="54">
        <v>9.0477729224036657E-2</v>
      </c>
    </row>
    <row r="73" spans="2:25" ht="15.75" x14ac:dyDescent="0.25">
      <c r="B73" s="87" t="s">
        <v>173</v>
      </c>
      <c r="C73" s="51">
        <v>0.85927918146302296</v>
      </c>
      <c r="D73" s="52">
        <v>1.7395205014031601</v>
      </c>
      <c r="E73" s="88">
        <v>2.5403633333129503</v>
      </c>
      <c r="F73" s="52">
        <v>4.0941561858760505</v>
      </c>
      <c r="G73" s="35"/>
      <c r="H73" s="52">
        <v>0.93439788605118701</v>
      </c>
      <c r="I73" s="52">
        <v>2.00725841272443</v>
      </c>
      <c r="J73" s="52">
        <v>2.6275855955252601</v>
      </c>
      <c r="K73" s="52">
        <v>4.3277640095625705</v>
      </c>
      <c r="L73" s="35"/>
      <c r="M73" s="54">
        <v>5.7058845114999826E-2</v>
      </c>
      <c r="N73" s="35"/>
      <c r="O73" s="52">
        <v>0.85927918146302296</v>
      </c>
      <c r="P73" s="88">
        <v>0.8802413199401371</v>
      </c>
      <c r="Q73" s="52">
        <v>0.80084283190979022</v>
      </c>
      <c r="R73" s="52">
        <v>1.5537928525631002</v>
      </c>
      <c r="S73" s="35"/>
      <c r="T73" s="52">
        <v>0.93439788605118701</v>
      </c>
      <c r="U73" s="52">
        <v>1.0728605266732429</v>
      </c>
      <c r="V73" s="52">
        <v>0.6203271828008301</v>
      </c>
      <c r="W73" s="52">
        <v>1.7001784140372602</v>
      </c>
      <c r="X73" s="35"/>
      <c r="Y73" s="54">
        <v>9.4211761389354998E-2</v>
      </c>
    </row>
    <row r="74" spans="2:25" ht="15.75" x14ac:dyDescent="0.25">
      <c r="B74" s="87" t="s">
        <v>185</v>
      </c>
      <c r="C74" s="51">
        <v>0.15969437858711399</v>
      </c>
      <c r="D74" s="52">
        <v>-0.13887076221344</v>
      </c>
      <c r="E74" s="88">
        <v>-1.50550021293912E-2</v>
      </c>
      <c r="F74" s="52">
        <v>0.15670271745356001</v>
      </c>
      <c r="G74" s="35"/>
      <c r="H74" s="52">
        <v>-0.294672253560401</v>
      </c>
      <c r="I74" s="52">
        <v>-0.32932912186812002</v>
      </c>
      <c r="J74" s="52">
        <v>-0.27433448566868102</v>
      </c>
      <c r="K74" s="52">
        <v>0.186225689622176</v>
      </c>
      <c r="L74" s="35"/>
      <c r="M74" s="54">
        <v>0.18840114995048082</v>
      </c>
      <c r="N74" s="35"/>
      <c r="O74" s="52">
        <v>0.15969437858711399</v>
      </c>
      <c r="P74" s="88">
        <v>-0.29856514080055396</v>
      </c>
      <c r="Q74" s="52">
        <v>0.12381576008404879</v>
      </c>
      <c r="R74" s="52">
        <v>0.17175771958295122</v>
      </c>
      <c r="S74" s="35"/>
      <c r="T74" s="52">
        <v>-0.294672253560401</v>
      </c>
      <c r="U74" s="52">
        <v>-3.4656868307719024E-2</v>
      </c>
      <c r="V74" s="52">
        <v>5.4994636199439006E-2</v>
      </c>
      <c r="W74" s="52">
        <v>0.46056017529085702</v>
      </c>
      <c r="X74" s="35"/>
      <c r="Y74" s="54">
        <v>1.6814525507741294</v>
      </c>
    </row>
    <row r="75" spans="2:25" ht="15.75" x14ac:dyDescent="0.25">
      <c r="B75" s="87" t="s">
        <v>174</v>
      </c>
      <c r="C75" s="51">
        <v>0.59829422180333991</v>
      </c>
      <c r="D75" s="52">
        <v>1.63010217831338</v>
      </c>
      <c r="E75" s="88">
        <v>2.7167355880922699</v>
      </c>
      <c r="F75" s="52">
        <v>3.9966729324301999</v>
      </c>
      <c r="G75" s="35"/>
      <c r="H75" s="52">
        <v>1.1159041720899701</v>
      </c>
      <c r="I75" s="52">
        <v>1.3083482790321901</v>
      </c>
      <c r="J75" s="52">
        <v>0.62460935791055205</v>
      </c>
      <c r="K75" s="52">
        <v>-2.20707990528099</v>
      </c>
      <c r="L75" s="35"/>
      <c r="M75" s="54">
        <v>-1.5522293023710005</v>
      </c>
      <c r="N75" s="35"/>
      <c r="O75" s="52">
        <v>0.59829422180333991</v>
      </c>
      <c r="P75" s="88">
        <v>1.0318079565100402</v>
      </c>
      <c r="Q75" s="52">
        <v>1.0866334097788899</v>
      </c>
      <c r="R75" s="52">
        <v>1.27993734433793</v>
      </c>
      <c r="S75" s="35"/>
      <c r="T75" s="52">
        <v>1.1159041720899701</v>
      </c>
      <c r="U75" s="52">
        <v>0.19244410694222003</v>
      </c>
      <c r="V75" s="52">
        <v>-0.68373892112163803</v>
      </c>
      <c r="W75" s="52">
        <v>-2.8316892631915422</v>
      </c>
      <c r="X75" s="35"/>
      <c r="Y75" s="54" t="s">
        <v>144</v>
      </c>
    </row>
    <row r="76" spans="2:25" ht="15.75" x14ac:dyDescent="0.25">
      <c r="B76" s="89"/>
      <c r="C76" s="67"/>
      <c r="D76" s="68"/>
      <c r="E76" s="90"/>
      <c r="F76" s="68"/>
      <c r="G76" s="35"/>
      <c r="H76" s="68"/>
      <c r="I76" s="68"/>
      <c r="J76" s="68"/>
      <c r="K76" s="68"/>
      <c r="L76" s="35"/>
      <c r="M76" s="61"/>
      <c r="N76" s="35"/>
      <c r="O76" s="68"/>
      <c r="P76" s="90"/>
      <c r="Q76" s="68"/>
      <c r="R76" s="68"/>
      <c r="S76" s="35"/>
      <c r="T76" s="68"/>
      <c r="U76" s="68"/>
      <c r="V76" s="68"/>
      <c r="W76" s="68"/>
      <c r="X76" s="35"/>
      <c r="Y76" s="61"/>
    </row>
    <row r="77" spans="2:25" x14ac:dyDescent="0.25"/>
  </sheetData>
  <mergeCells count="16">
    <mergeCell ref="C43:M43"/>
    <mergeCell ref="O43:Y43"/>
    <mergeCell ref="C44:F44"/>
    <mergeCell ref="M44:M45"/>
    <mergeCell ref="O44:R44"/>
    <mergeCell ref="Y44:Y45"/>
    <mergeCell ref="H44:K44"/>
    <mergeCell ref="T44:W44"/>
    <mergeCell ref="C8:M8"/>
    <mergeCell ref="O8:Y8"/>
    <mergeCell ref="C9:F9"/>
    <mergeCell ref="M9:M10"/>
    <mergeCell ref="O9:R9"/>
    <mergeCell ref="Y9:Y10"/>
    <mergeCell ref="H9:K9"/>
    <mergeCell ref="T9:W9"/>
  </mergeCells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12M 2018_BS</vt:lpstr>
      <vt:lpstr>12M 2018_Con P&amp;L</vt:lpstr>
      <vt:lpstr>12M 2018_P&amp;L by BU</vt:lpstr>
      <vt:lpstr>Quarterly standalone</vt:lpstr>
      <vt:lpstr>Prem &amp; Attr. Result by Country</vt:lpstr>
      <vt:lpstr>'Prem &amp; Attr. Result by Country'!Área_de_impresión</vt:lpstr>
      <vt:lpstr>'Quarterly standalone'!Área_de_impresión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2019-01-30T10:55:16Z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